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</sheets>
  <definedNames>
    <definedName name="_xlnm.Print_Area" localSheetId="1">'表1-预算收支总表'!$A$1:$D$21</definedName>
    <definedName name="_xlnm.Print_Area" localSheetId="3">'表3-预算支出总表'!$A$1:$J$23</definedName>
    <definedName name="_xlnm.Print_Area" localSheetId="7">'表7-一般公共预算项目支出预算表'!$A$1:$F$21</definedName>
  </definedNames>
  <calcPr fullCalcOnLoad="1"/>
</workbook>
</file>

<file path=xl/sharedStrings.xml><?xml version="1.0" encoding="utf-8"?>
<sst xmlns="http://schemas.openxmlformats.org/spreadsheetml/2006/main" count="632" uniqueCount="293">
  <si>
    <t>2018年部门预算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</si>
  <si>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</si>
  <si>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</si>
  <si>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</si>
  <si>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</si>
  <si>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</si>
  <si>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</si>
  <si>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</si>
  <si>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</si>
  <si>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</si>
  <si>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</si>
  <si>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</si>
  <si>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</si>
  <si>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</si>
  <si>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</si>
  <si>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五、事业单位经营收入</t>
  </si>
  <si>
    <t>六、其他收入</t>
  </si>
  <si>
    <t>八、社会保障与就业支出</t>
  </si>
  <si>
    <t>十、医疗卫生与计划生育支出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</si>
  <si>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</si>
  <si>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</si>
  <si>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</si>
  <si>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</si>
  <si>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</si>
  <si>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</si>
  <si>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</si>
  <si>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</si>
  <si>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</si>
  <si>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</si>
  <si>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</si>
  <si>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</si>
  <si>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</si>
  <si>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</si>
  <si>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</si>
  <si>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</si>
  <si>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</si>
  <si>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</si>
  <si>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</si>
  <si>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</si>
  <si>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</si>
  <si>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</si>
  <si>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</si>
  <si>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</si>
  <si>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</si>
  <si>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</si>
  <si>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</si>
  <si>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</si>
  <si>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</si>
  <si>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</si>
  <si>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</si>
  <si>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</si>
  <si>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</si>
  <si>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</si>
  <si>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</si>
  <si>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</si>
  <si>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</si>
  <si>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</si>
  <si>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一般公共服务支出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</si>
  <si>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</si>
  <si>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</si>
  <si>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</si>
  <si>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</si>
  <si>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</si>
  <si>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</si>
  <si>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</si>
  <si>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</si>
  <si>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</si>
  <si>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</si>
  <si>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</si>
  <si>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</si>
  <si>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</si>
  <si>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</si>
  <si>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</si>
  <si>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</si>
  <si>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</si>
  <si>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</si>
  <si>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</si>
  <si>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</si>
  <si>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</si>
  <si>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</si>
  <si>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</si>
  <si>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</si>
  <si>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</si>
  <si>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上年财政拨款资金结转</t>
  </si>
  <si>
    <t>二、结转下年</t>
  </si>
  <si>
    <t>表5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</si>
  <si>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</si>
  <si>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</si>
  <si>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</si>
  <si>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</si>
  <si>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</si>
  <si>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</si>
  <si>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</si>
  <si>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</si>
  <si>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</si>
  <si>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</si>
  <si>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</si>
  <si>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</si>
  <si>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</si>
  <si>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</si>
  <si>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</si>
  <si>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</si>
  <si>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</si>
  <si>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机关事业单位养老养老保险</t>
  </si>
  <si>
    <t>职业年金缴费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</si>
  <si>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</si>
  <si>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</si>
  <si>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</si>
  <si>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</si>
  <si>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</si>
  <si>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</si>
  <si>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</si>
  <si>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</si>
  <si>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</si>
  <si>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</si>
  <si>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</si>
  <si>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</si>
  <si>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</si>
  <si>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</si>
  <si>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</si>
  <si>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</si>
  <si>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</si>
  <si>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</si>
  <si>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</si>
  <si>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</si>
  <si>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</si>
  <si>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</si>
  <si>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</si>
  <si>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</si>
  <si>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</si>
  <si>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</si>
  <si>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</si>
  <si>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</si>
  <si>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</si>
  <si>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</si>
  <si>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</si>
  <si>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</si>
  <si>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</si>
  <si>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</si>
  <si>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</si>
  <si>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</si>
  <si>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</si>
  <si>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</si>
  <si>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</si>
  <si>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</si>
  <si>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</si>
  <si>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</si>
  <si>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</si>
  <si>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</si>
  <si>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</si>
  <si>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</si>
  <si>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</si>
  <si>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</si>
  <si>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</si>
  <si>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</si>
  <si>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</si>
  <si>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</si>
  <si>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</si>
  <si>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</si>
  <si>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</si>
  <si>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</si>
  <si>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</si>
  <si>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</si>
  <si>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</si>
  <si>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</si>
  <si>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</si>
  <si>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</si>
  <si>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</si>
  <si>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</si>
  <si>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</si>
  <si>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</si>
  <si>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</si>
  <si>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</si>
  <si>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</si>
  <si>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 xml:space="preserve">  预备费</t>
  </si>
  <si>
    <t xml:space="preserve">  预留</t>
  </si>
  <si>
    <t xml:space="preserve">  补充全国社会保障基金</t>
  </si>
  <si>
    <t xml:space="preserve">  赠与</t>
  </si>
  <si>
    <t>贷款转贷</t>
  </si>
  <si>
    <t xml:space="preserve">  其他支出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</si>
  <si>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</si>
  <si>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</si>
  <si>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</si>
  <si>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</si>
  <si>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</si>
  <si>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</si>
  <si>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</si>
  <si>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</si>
  <si>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</si>
  <si>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</si>
  <si>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</si>
  <si>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</si>
  <si>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</si>
  <si>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</si>
  <si>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</si>
  <si>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</si>
  <si>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</si>
  <si>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</si>
  <si>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</si>
  <si>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</si>
  <si>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2017年预算数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</si>
  <si>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</si>
  <si>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</si>
  <si>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</si>
  <si>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</si>
  <si>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</si>
  <si>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</si>
  <si>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</si>
  <si>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渠县宋家乡人民政府</t>
  </si>
  <si>
    <t>十三、农林水支出</t>
  </si>
  <si>
    <t>03</t>
  </si>
  <si>
    <t>948</t>
  </si>
  <si>
    <t>渠县宋家乡财政所</t>
  </si>
  <si>
    <t>201</t>
  </si>
  <si>
    <t>03</t>
  </si>
  <si>
    <t>政府办公厅{室）及相关机构事务</t>
  </si>
  <si>
    <t>01</t>
  </si>
  <si>
    <t>行政运行</t>
  </si>
  <si>
    <t>50</t>
  </si>
  <si>
    <t>事业运行</t>
  </si>
  <si>
    <t>201</t>
  </si>
  <si>
    <t>99</t>
  </si>
  <si>
    <t>其他政府办公厅（室）及相关机构事务支出</t>
  </si>
  <si>
    <t>06</t>
  </si>
  <si>
    <t>财政事务</t>
  </si>
  <si>
    <t>01</t>
  </si>
  <si>
    <t>行政运行</t>
  </si>
  <si>
    <t>208</t>
  </si>
  <si>
    <t>社会保障和就业支出</t>
  </si>
  <si>
    <t>208</t>
  </si>
  <si>
    <t>05</t>
  </si>
  <si>
    <t>行政事业单位离退休</t>
  </si>
  <si>
    <t>机关事业单位养老保险缴费支出</t>
  </si>
  <si>
    <t>21</t>
  </si>
  <si>
    <t>特困人员供养</t>
  </si>
  <si>
    <t>21</t>
  </si>
  <si>
    <t>02</t>
  </si>
  <si>
    <t>农村五保户供养支出</t>
  </si>
  <si>
    <t>210</t>
  </si>
  <si>
    <t>医疗卫生和计划生育支出</t>
  </si>
  <si>
    <t>210</t>
  </si>
  <si>
    <t>07</t>
  </si>
  <si>
    <t>计划生育事务</t>
  </si>
  <si>
    <t>210</t>
  </si>
  <si>
    <t>07</t>
  </si>
  <si>
    <t>16</t>
  </si>
  <si>
    <t>计划生育机构</t>
  </si>
  <si>
    <t>11</t>
  </si>
  <si>
    <t>行政事业单位医疗</t>
  </si>
  <si>
    <t>行政单位医疗</t>
  </si>
  <si>
    <t>事业单位医疗</t>
  </si>
  <si>
    <t>213</t>
  </si>
  <si>
    <t>农林水支出</t>
  </si>
  <si>
    <t>213</t>
  </si>
  <si>
    <t>农村综合改革</t>
  </si>
  <si>
    <t>05</t>
  </si>
  <si>
    <t>对村民委员会和村党支部支出</t>
  </si>
  <si>
    <t>221</t>
  </si>
  <si>
    <t>住房保障支出</t>
  </si>
  <si>
    <t>221</t>
  </si>
  <si>
    <t>02</t>
  </si>
  <si>
    <t>住房改革支出</t>
  </si>
  <si>
    <t>住房公积金</t>
  </si>
  <si>
    <t>919148</t>
  </si>
  <si>
    <t>渠县宋家乡财政所</t>
  </si>
  <si>
    <t>919148</t>
  </si>
  <si>
    <t>渠县宋家乡财政所</t>
  </si>
  <si>
    <t>社会保障和就业支出</t>
  </si>
  <si>
    <t>221</t>
  </si>
  <si>
    <t>201</t>
  </si>
  <si>
    <t>03</t>
  </si>
  <si>
    <t>政府办公厅{室）及相关机构事务</t>
  </si>
  <si>
    <t>201</t>
  </si>
  <si>
    <t>06</t>
  </si>
  <si>
    <t>财政事务</t>
  </si>
  <si>
    <t>渠县宋家乡财政所</t>
  </si>
  <si>
    <t>单位：渠县宋家乡财政所</t>
  </si>
  <si>
    <t>渠县宋家乡财政所</t>
  </si>
  <si>
    <t>03</t>
  </si>
  <si>
    <t>政府办公厅{室）及相关机构事务</t>
  </si>
  <si>
    <t>01</t>
  </si>
  <si>
    <t>50</t>
  </si>
  <si>
    <t>事业运行</t>
  </si>
  <si>
    <t>99</t>
  </si>
  <si>
    <t>其他政府办公厅（室）及相关机构事务支出</t>
  </si>
  <si>
    <t>05</t>
  </si>
  <si>
    <t>21</t>
  </si>
  <si>
    <t>特困人员供养</t>
  </si>
  <si>
    <t>02</t>
  </si>
  <si>
    <t>07</t>
  </si>
  <si>
    <t>16</t>
  </si>
  <si>
    <t>11</t>
  </si>
  <si>
    <t>报送日期：2018年 2 月 10 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</si>
</sst>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  <numFmt numFmtId="180" formatCode="0.00_);[Red]\(0.00\)"/>
    <numFmt numFmtId="181" formatCode="#,##0.00_ "/>
  </numFmts>
  <fonts count="44">
    <font>
      <sz val="12"/>
      <name val="宋体"/>
      <family val="0"/>
    </font>
    <font>
      <sz val="11"/>
      <color indexed="8"/>
      <name val="Tahoma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1" borderId="5" applyNumberFormat="0" applyAlignment="0" applyProtection="0"/>
    <xf numFmtId="0" fontId="25" fillId="12" borderId="6" applyNumberFormat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38" fillId="17" borderId="0" applyNumberFormat="0" applyBorder="0" applyAlignment="0" applyProtection="0"/>
    <xf numFmtId="0" fontId="27" fillId="11" borderId="8" applyNumberFormat="0" applyAlignment="0" applyProtection="0"/>
    <xf numFmtId="0" fontId="26" fillId="5" borderId="5" applyNumberFormat="0" applyAlignment="0" applyProtection="0"/>
    <xf numFmtId="0" fontId="3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11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11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6" fillId="11" borderId="0" xfId="0" applyNumberFormat="1" applyFont="1" applyFill="1" applyAlignment="1">
      <alignment/>
    </xf>
    <xf numFmtId="0" fontId="6" fillId="11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Continuous" vertical="center"/>
    </xf>
    <xf numFmtId="1" fontId="9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Continuous" vertical="center"/>
    </xf>
    <xf numFmtId="0" fontId="10" fillId="0" borderId="14" xfId="0" applyNumberFormat="1" applyFont="1" applyFill="1" applyBorder="1" applyAlignment="1">
      <alignment horizontal="centerContinuous" vertical="center"/>
    </xf>
    <xf numFmtId="1" fontId="9" fillId="0" borderId="14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3" fillId="11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11" borderId="14" xfId="0" applyNumberFormat="1" applyFont="1" applyFill="1" applyBorder="1" applyAlignment="1">
      <alignment horizontal="center" vertical="center" wrapText="1"/>
    </xf>
    <xf numFmtId="0" fontId="3" fillId="11" borderId="17" xfId="0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Alignment="1">
      <alignment horizontal="right" vertical="center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Continuous" vertical="center"/>
    </xf>
    <xf numFmtId="0" fontId="3" fillId="11" borderId="16" xfId="0" applyNumberFormat="1" applyFont="1" applyFill="1" applyBorder="1" applyAlignment="1" applyProtection="1">
      <alignment horizontal="center" vertical="center" wrapText="1"/>
      <protection/>
    </xf>
    <xf numFmtId="178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11" borderId="0" xfId="0" applyNumberFormat="1" applyFont="1" applyFill="1" applyAlignment="1">
      <alignment/>
    </xf>
    <xf numFmtId="0" fontId="3" fillId="11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left"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9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ill="1" applyAlignment="1">
      <alignment/>
    </xf>
    <xf numFmtId="180" fontId="3" fillId="0" borderId="15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 applyProtection="1">
      <alignment vertical="center" wrapText="1"/>
      <protection/>
    </xf>
    <xf numFmtId="180" fontId="0" fillId="0" borderId="14" xfId="0" applyNumberFormat="1" applyFill="1" applyBorder="1" applyAlignment="1">
      <alignment/>
    </xf>
    <xf numFmtId="180" fontId="3" fillId="0" borderId="14" xfId="0" applyNumberFormat="1" applyFont="1" applyFill="1" applyBorder="1" applyAlignment="1" applyProtection="1">
      <alignment vertical="center" wrapText="1"/>
      <protection/>
    </xf>
    <xf numFmtId="180" fontId="41" fillId="0" borderId="14" xfId="0" applyNumberFormat="1" applyFont="1" applyFill="1" applyBorder="1" applyAlignment="1" applyProtection="1">
      <alignment vertical="center" wrapText="1"/>
      <protection/>
    </xf>
    <xf numFmtId="180" fontId="40" fillId="0" borderId="14" xfId="0" applyNumberFormat="1" applyFont="1" applyFill="1" applyBorder="1" applyAlignment="1" applyProtection="1">
      <alignment vertical="center" wrapText="1"/>
      <protection/>
    </xf>
    <xf numFmtId="180" fontId="42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177" fontId="5" fillId="0" borderId="14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4" fontId="40" fillId="0" borderId="14" xfId="0" applyNumberFormat="1" applyFont="1" applyFill="1" applyBorder="1" applyAlignment="1" applyProtection="1">
      <alignment horizontal="right" vertical="center" wrapText="1"/>
      <protection/>
    </xf>
    <xf numFmtId="176" fontId="40" fillId="0" borderId="14" xfId="0" applyNumberFormat="1" applyFont="1" applyFill="1" applyBorder="1" applyAlignment="1" applyProtection="1">
      <alignment vertical="center" wrapText="1"/>
      <protection/>
    </xf>
    <xf numFmtId="1" fontId="42" fillId="0" borderId="0" xfId="0" applyNumberFormat="1" applyFont="1" applyFill="1" applyAlignment="1">
      <alignment/>
    </xf>
    <xf numFmtId="177" fontId="41" fillId="0" borderId="14" xfId="0" applyNumberFormat="1" applyFont="1" applyFill="1" applyBorder="1" applyAlignment="1" applyProtection="1">
      <alignment vertical="center" wrapText="1"/>
      <protection/>
    </xf>
    <xf numFmtId="181" fontId="3" fillId="0" borderId="21" xfId="0" applyNumberFormat="1" applyFont="1" applyFill="1" applyBorder="1" applyAlignment="1" applyProtection="1">
      <alignment horizontal="center" vertical="center" wrapText="1"/>
      <protection/>
    </xf>
    <xf numFmtId="180" fontId="5" fillId="0" borderId="14" xfId="40" applyNumberFormat="1" applyFont="1" applyFill="1" applyBorder="1" applyAlignment="1">
      <alignment horizontal="center" vertical="center"/>
      <protection/>
    </xf>
    <xf numFmtId="180" fontId="12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5" xfId="4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4" xfId="4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11" borderId="14" xfId="0" applyNumberFormat="1" applyFont="1" applyFill="1" applyBorder="1" applyAlignment="1" applyProtection="1">
      <alignment horizontal="center" vertical="center" wrapText="1"/>
      <protection/>
    </xf>
    <xf numFmtId="0" fontId="3" fillId="11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/>
    </xf>
    <xf numFmtId="180" fontId="3" fillId="0" borderId="21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1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80" fontId="1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80" fontId="3" fillId="0" borderId="1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left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0" sqref="A10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06"/>
    </row>
    <row r="3" ht="63.75" customHeight="1">
      <c r="A3" s="107" t="s">
        <v>208</v>
      </c>
    </row>
    <row r="4" ht="107.25" customHeight="1">
      <c r="A4" s="108" t="s">
        <v>0</v>
      </c>
    </row>
    <row r="5" ht="409.5" customHeight="1" hidden="1">
      <c r="A5" s="109">
        <v>3.637978807091713E-12</v>
      </c>
    </row>
    <row r="6" ht="22.5">
      <c r="A6" s="110"/>
    </row>
    <row r="7" ht="57" customHeight="1">
      <c r="A7" s="110"/>
    </row>
    <row r="8" ht="82.5" customHeight="1">
      <c r="A8" s="111" t="s">
        <v>292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showZeros="0"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197</v>
      </c>
    </row>
    <row r="2" spans="1:5" ht="28.5" customHeight="1">
      <c r="A2" s="45" t="s">
        <v>198</v>
      </c>
      <c r="B2" s="46"/>
      <c r="C2" s="46"/>
      <c r="D2" s="46"/>
      <c r="E2" s="46"/>
    </row>
    <row r="3" spans="1:5" ht="30.75" customHeight="1">
      <c r="A3" s="47" t="s">
        <v>276</v>
      </c>
      <c r="B3" s="46"/>
      <c r="C3" s="46"/>
      <c r="D3" s="46"/>
      <c r="E3" s="48" t="s">
        <v>3</v>
      </c>
    </row>
    <row r="4" spans="1:5" ht="33" customHeight="1">
      <c r="A4" s="49" t="s">
        <v>199</v>
      </c>
      <c r="B4" s="50" t="s">
        <v>7</v>
      </c>
      <c r="C4" s="50" t="s">
        <v>200</v>
      </c>
      <c r="D4" s="50" t="s">
        <v>201</v>
      </c>
      <c r="E4" s="51" t="s">
        <v>202</v>
      </c>
    </row>
    <row r="5" spans="1:5" ht="33" customHeight="1">
      <c r="A5" s="52" t="s">
        <v>33</v>
      </c>
      <c r="B5" s="53">
        <f>B6+B7+B8</f>
        <v>3</v>
      </c>
      <c r="C5" s="53">
        <f>C6+C7+C8</f>
        <v>3.5</v>
      </c>
      <c r="D5" s="133">
        <v>14.28</v>
      </c>
      <c r="E5" s="55"/>
    </row>
    <row r="6" spans="1:5" ht="33" customHeight="1">
      <c r="A6" s="56" t="s">
        <v>203</v>
      </c>
      <c r="B6" s="57"/>
      <c r="C6" s="53"/>
      <c r="D6" s="54">
        <f>IF(ISERROR((C6-B6)/C6*100),0,(C6-B6)/C6*100)</f>
        <v>0</v>
      </c>
      <c r="E6" s="58"/>
    </row>
    <row r="7" spans="1:5" ht="33" customHeight="1">
      <c r="A7" s="56" t="s">
        <v>204</v>
      </c>
      <c r="B7" s="59">
        <v>3</v>
      </c>
      <c r="C7" s="60">
        <v>3.5</v>
      </c>
      <c r="D7" s="133">
        <v>14.28</v>
      </c>
      <c r="E7" s="55"/>
    </row>
    <row r="8" spans="1:5" ht="33" customHeight="1">
      <c r="A8" s="56" t="s">
        <v>205</v>
      </c>
      <c r="B8" s="53"/>
      <c r="C8" s="53"/>
      <c r="D8" s="54"/>
      <c r="E8" s="55"/>
    </row>
    <row r="9" spans="1:5" ht="33" customHeight="1">
      <c r="A9" s="56" t="s">
        <v>206</v>
      </c>
      <c r="B9" s="57"/>
      <c r="C9" s="61"/>
      <c r="D9" s="54"/>
      <c r="E9" s="55"/>
    </row>
    <row r="10" spans="1:5" ht="33" customHeight="1">
      <c r="A10" s="56" t="s">
        <v>207</v>
      </c>
      <c r="B10" s="62"/>
      <c r="C10" s="53"/>
      <c r="D10" s="54"/>
      <c r="E10" s="55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zoomScalePageLayoutView="0" workbookViewId="0" topLeftCell="A1">
      <selection activeCell="C10" sqref="C10:D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03" t="s">
        <v>1</v>
      </c>
    </row>
    <row r="2" spans="1:31" ht="20.25" customHeight="1">
      <c r="A2" s="77"/>
      <c r="B2" s="77"/>
      <c r="C2" s="77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20.25" customHeight="1">
      <c r="A3" s="147" t="s">
        <v>2</v>
      </c>
      <c r="B3" s="147"/>
      <c r="C3" s="147"/>
      <c r="D3" s="147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20.25" customHeight="1">
      <c r="A4" s="78"/>
      <c r="B4" s="78"/>
      <c r="C4" s="25"/>
      <c r="D4" s="7" t="s">
        <v>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25.5" customHeight="1">
      <c r="A5" s="79" t="s">
        <v>4</v>
      </c>
      <c r="B5" s="79"/>
      <c r="C5" s="79" t="s">
        <v>5</v>
      </c>
      <c r="D5" s="7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1" ht="25.5" customHeight="1">
      <c r="A6" s="84" t="s">
        <v>6</v>
      </c>
      <c r="B6" s="84" t="s">
        <v>7</v>
      </c>
      <c r="C6" s="84" t="s">
        <v>6</v>
      </c>
      <c r="D6" s="104" t="s">
        <v>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25.5" customHeight="1">
      <c r="A7" s="83" t="s">
        <v>8</v>
      </c>
      <c r="B7" s="75">
        <v>442.91</v>
      </c>
      <c r="C7" s="83" t="s">
        <v>9</v>
      </c>
      <c r="D7" s="75">
        <v>193.98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ht="25.5" customHeight="1">
      <c r="A8" s="83" t="s">
        <v>10</v>
      </c>
      <c r="B8" s="75">
        <v>0</v>
      </c>
      <c r="C8" s="83" t="s">
        <v>11</v>
      </c>
      <c r="D8" s="75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ht="25.5" customHeight="1">
      <c r="A9" s="83" t="s">
        <v>12</v>
      </c>
      <c r="B9" s="75">
        <v>0</v>
      </c>
      <c r="C9" s="83" t="s">
        <v>13</v>
      </c>
      <c r="D9" s="75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ht="25.5" customHeight="1">
      <c r="A10" s="83" t="s">
        <v>14</v>
      </c>
      <c r="B10" s="75">
        <v>0</v>
      </c>
      <c r="C10" s="83" t="s">
        <v>17</v>
      </c>
      <c r="D10" s="75">
        <v>71.14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25.5" customHeight="1">
      <c r="A11" s="83" t="s">
        <v>15</v>
      </c>
      <c r="B11" s="75">
        <v>0</v>
      </c>
      <c r="C11" s="83" t="s">
        <v>18</v>
      </c>
      <c r="D11" s="75">
        <v>16.5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ht="25.5" customHeight="1">
      <c r="A12" s="83" t="s">
        <v>16</v>
      </c>
      <c r="B12" s="75">
        <v>0</v>
      </c>
      <c r="C12" s="83" t="s">
        <v>209</v>
      </c>
      <c r="D12" s="75">
        <v>149.25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ht="25.5" customHeight="1">
      <c r="A13" s="83"/>
      <c r="B13" s="75"/>
      <c r="C13" s="83" t="s">
        <v>19</v>
      </c>
      <c r="D13" s="75">
        <v>12.04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ht="25.5" customHeight="1">
      <c r="A14" s="83"/>
      <c r="B14" s="75"/>
      <c r="C14" s="83"/>
      <c r="D14" s="75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25.5" customHeight="1">
      <c r="A15" s="83"/>
      <c r="B15" s="75"/>
      <c r="C15" s="83"/>
      <c r="D15" s="75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25.5" customHeight="1">
      <c r="A16" s="84" t="s">
        <v>20</v>
      </c>
      <c r="B16" s="85">
        <v>442.91</v>
      </c>
      <c r="C16" s="84" t="s">
        <v>21</v>
      </c>
      <c r="D16" s="85">
        <v>442.91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25.5" customHeight="1">
      <c r="A17" s="83" t="s">
        <v>22</v>
      </c>
      <c r="B17" s="75"/>
      <c r="C17" s="83" t="s">
        <v>23</v>
      </c>
      <c r="D17" s="75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ht="25.5" customHeight="1">
      <c r="A18" s="83" t="s">
        <v>24</v>
      </c>
      <c r="B18" s="75"/>
      <c r="C18" s="83" t="s">
        <v>25</v>
      </c>
      <c r="D18" s="75"/>
      <c r="E18" s="90"/>
      <c r="F18" s="90"/>
      <c r="G18" s="105" t="s">
        <v>26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ht="25.5" customHeight="1">
      <c r="A19" s="83"/>
      <c r="B19" s="75"/>
      <c r="C19" s="83" t="s">
        <v>27</v>
      </c>
      <c r="D19" s="75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ht="25.5" customHeight="1">
      <c r="A20" s="83"/>
      <c r="B20" s="86"/>
      <c r="C20" s="83"/>
      <c r="D20" s="8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</row>
    <row r="21" spans="1:31" ht="25.5" customHeight="1">
      <c r="A21" s="84" t="s">
        <v>28</v>
      </c>
      <c r="B21" s="86">
        <v>442.91</v>
      </c>
      <c r="C21" s="84" t="s">
        <v>29</v>
      </c>
      <c r="D21" s="85">
        <v>442.91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</row>
    <row r="22" spans="1:31" ht="20.25" customHeight="1">
      <c r="A22" s="87"/>
      <c r="B22" s="88"/>
      <c r="C22" s="89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22">
      <selection activeCell="E9" sqref="E9:E32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8" t="s">
        <v>30</v>
      </c>
      <c r="B1" s="148"/>
      <c r="C1" s="148"/>
      <c r="D1" s="148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01"/>
      <c r="T2" s="102"/>
    </row>
    <row r="3" spans="1:20" ht="19.5" customHeight="1">
      <c r="A3" s="147" t="s">
        <v>31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9.5" customHeight="1">
      <c r="A4" s="5"/>
      <c r="B4" s="5"/>
      <c r="C4" s="5"/>
      <c r="D4" s="5"/>
      <c r="E4" s="5"/>
      <c r="F4" s="28"/>
      <c r="G4" s="28"/>
      <c r="H4" s="28"/>
      <c r="I4" s="28"/>
      <c r="J4" s="73"/>
      <c r="K4" s="73"/>
      <c r="L4" s="73"/>
      <c r="M4" s="73"/>
      <c r="N4" s="73"/>
      <c r="O4" s="73"/>
      <c r="P4" s="73"/>
      <c r="Q4" s="73"/>
      <c r="R4" s="73"/>
      <c r="S4" s="22"/>
      <c r="T4" s="7" t="s">
        <v>3</v>
      </c>
    </row>
    <row r="5" spans="1:20" ht="19.5" customHeight="1">
      <c r="A5" s="8" t="s">
        <v>32</v>
      </c>
      <c r="B5" s="8"/>
      <c r="C5" s="8"/>
      <c r="D5" s="9"/>
      <c r="E5" s="10"/>
      <c r="F5" s="149" t="s">
        <v>33</v>
      </c>
      <c r="G5" s="153" t="s">
        <v>34</v>
      </c>
      <c r="H5" s="149" t="s">
        <v>35</v>
      </c>
      <c r="I5" s="149" t="s">
        <v>36</v>
      </c>
      <c r="J5" s="149" t="s">
        <v>37</v>
      </c>
      <c r="K5" s="149" t="s">
        <v>38</v>
      </c>
      <c r="L5" s="149"/>
      <c r="M5" s="157" t="s">
        <v>39</v>
      </c>
      <c r="N5" s="12" t="s">
        <v>40</v>
      </c>
      <c r="O5" s="98"/>
      <c r="P5" s="98"/>
      <c r="Q5" s="98"/>
      <c r="R5" s="98"/>
      <c r="S5" s="149" t="s">
        <v>41</v>
      </c>
      <c r="T5" s="149" t="s">
        <v>42</v>
      </c>
    </row>
    <row r="6" spans="1:20" ht="19.5" customHeight="1">
      <c r="A6" s="11" t="s">
        <v>43</v>
      </c>
      <c r="B6" s="11"/>
      <c r="C6" s="74"/>
      <c r="D6" s="150" t="s">
        <v>44</v>
      </c>
      <c r="E6" s="150" t="s">
        <v>45</v>
      </c>
      <c r="F6" s="149"/>
      <c r="G6" s="153"/>
      <c r="H6" s="149"/>
      <c r="I6" s="149"/>
      <c r="J6" s="149"/>
      <c r="K6" s="155" t="s">
        <v>46</v>
      </c>
      <c r="L6" s="149" t="s">
        <v>47</v>
      </c>
      <c r="M6" s="157"/>
      <c r="N6" s="149" t="s">
        <v>48</v>
      </c>
      <c r="O6" s="149" t="s">
        <v>49</v>
      </c>
      <c r="P6" s="149" t="s">
        <v>50</v>
      </c>
      <c r="Q6" s="149" t="s">
        <v>51</v>
      </c>
      <c r="R6" s="149" t="s">
        <v>52</v>
      </c>
      <c r="S6" s="149"/>
      <c r="T6" s="149"/>
    </row>
    <row r="7" spans="1:20" ht="30.75" customHeight="1">
      <c r="A7" s="15" t="s">
        <v>53</v>
      </c>
      <c r="B7" s="14" t="s">
        <v>54</v>
      </c>
      <c r="C7" s="16" t="s">
        <v>55</v>
      </c>
      <c r="D7" s="151"/>
      <c r="E7" s="151"/>
      <c r="F7" s="152"/>
      <c r="G7" s="154"/>
      <c r="H7" s="152"/>
      <c r="I7" s="152"/>
      <c r="J7" s="152"/>
      <c r="K7" s="156"/>
      <c r="L7" s="152"/>
      <c r="M7" s="158"/>
      <c r="N7" s="152"/>
      <c r="O7" s="152"/>
      <c r="P7" s="152"/>
      <c r="Q7" s="152"/>
      <c r="R7" s="152"/>
      <c r="S7" s="152"/>
      <c r="T7" s="152"/>
    </row>
    <row r="8" spans="1:20" ht="30.75" customHeight="1">
      <c r="A8" s="16"/>
      <c r="B8" s="95"/>
      <c r="C8" s="16"/>
      <c r="D8" s="19" t="s">
        <v>211</v>
      </c>
      <c r="E8" s="17" t="s">
        <v>212</v>
      </c>
      <c r="F8" s="17">
        <v>442.91</v>
      </c>
      <c r="G8" s="97"/>
      <c r="H8" s="17">
        <v>442.91</v>
      </c>
      <c r="I8" s="17"/>
      <c r="J8" s="18"/>
      <c r="K8" s="100"/>
      <c r="L8" s="17"/>
      <c r="M8" s="99"/>
      <c r="N8" s="70"/>
      <c r="O8" s="17"/>
      <c r="P8" s="17"/>
      <c r="Q8" s="17"/>
      <c r="R8" s="18"/>
      <c r="S8" s="70"/>
      <c r="T8" s="18"/>
    </row>
    <row r="9" spans="1:20" ht="23.25" customHeight="1">
      <c r="A9" s="19" t="s">
        <v>56</v>
      </c>
      <c r="B9" s="19"/>
      <c r="C9" s="19"/>
      <c r="D9" s="19"/>
      <c r="E9" s="19" t="s">
        <v>57</v>
      </c>
      <c r="F9" s="64">
        <v>193.98</v>
      </c>
      <c r="G9" s="64"/>
      <c r="H9" s="64">
        <v>193.98</v>
      </c>
      <c r="I9" s="64"/>
      <c r="J9" s="20"/>
      <c r="K9" s="21"/>
      <c r="L9" s="64"/>
      <c r="M9" s="20"/>
      <c r="N9" s="21"/>
      <c r="O9" s="64"/>
      <c r="P9" s="64"/>
      <c r="Q9" s="64"/>
      <c r="R9" s="20"/>
      <c r="S9" s="21"/>
      <c r="T9" s="20"/>
    </row>
    <row r="10" spans="1:20" ht="23.25" customHeight="1">
      <c r="A10" s="19" t="s">
        <v>213</v>
      </c>
      <c r="B10" s="19" t="s">
        <v>214</v>
      </c>
      <c r="C10" s="19"/>
      <c r="D10" s="19"/>
      <c r="E10" s="19" t="s">
        <v>215</v>
      </c>
      <c r="F10" s="64">
        <v>169.64</v>
      </c>
      <c r="G10" s="64"/>
      <c r="H10" s="64">
        <v>169.64</v>
      </c>
      <c r="I10" s="64"/>
      <c r="J10" s="20"/>
      <c r="K10" s="21"/>
      <c r="L10" s="64"/>
      <c r="M10" s="20"/>
      <c r="N10" s="21"/>
      <c r="O10" s="64"/>
      <c r="P10" s="64"/>
      <c r="Q10" s="64"/>
      <c r="R10" s="20"/>
      <c r="S10" s="21"/>
      <c r="T10" s="20"/>
    </row>
    <row r="11" spans="1:20" ht="23.25" customHeight="1">
      <c r="A11" s="19" t="s">
        <v>56</v>
      </c>
      <c r="B11" s="19" t="s">
        <v>210</v>
      </c>
      <c r="C11" s="19" t="s">
        <v>216</v>
      </c>
      <c r="D11" s="19"/>
      <c r="E11" s="19" t="s">
        <v>217</v>
      </c>
      <c r="F11" s="64">
        <v>90.06</v>
      </c>
      <c r="G11" s="64"/>
      <c r="H11" s="64">
        <v>90.06</v>
      </c>
      <c r="I11" s="64"/>
      <c r="J11" s="20"/>
      <c r="K11" s="21"/>
      <c r="L11" s="64"/>
      <c r="M11" s="20"/>
      <c r="N11" s="21"/>
      <c r="O11" s="64"/>
      <c r="P11" s="64"/>
      <c r="Q11" s="64"/>
      <c r="R11" s="20"/>
      <c r="S11" s="21"/>
      <c r="T11" s="20"/>
    </row>
    <row r="12" spans="1:20" ht="23.25" customHeight="1">
      <c r="A12" s="19" t="s">
        <v>56</v>
      </c>
      <c r="B12" s="19" t="s">
        <v>210</v>
      </c>
      <c r="C12" s="19" t="s">
        <v>218</v>
      </c>
      <c r="D12" s="19"/>
      <c r="E12" s="19" t="s">
        <v>219</v>
      </c>
      <c r="F12" s="64">
        <v>19.02</v>
      </c>
      <c r="G12" s="64"/>
      <c r="H12" s="64">
        <v>19.02</v>
      </c>
      <c r="I12" s="64"/>
      <c r="J12" s="20"/>
      <c r="K12" s="21"/>
      <c r="L12" s="64"/>
      <c r="M12" s="20"/>
      <c r="N12" s="21"/>
      <c r="O12" s="64"/>
      <c r="P12" s="64"/>
      <c r="Q12" s="64"/>
      <c r="R12" s="20"/>
      <c r="S12" s="21"/>
      <c r="T12" s="20"/>
    </row>
    <row r="13" spans="1:20" ht="23.25" customHeight="1">
      <c r="A13" s="19" t="s">
        <v>220</v>
      </c>
      <c r="B13" s="19" t="s">
        <v>214</v>
      </c>
      <c r="C13" s="19" t="s">
        <v>221</v>
      </c>
      <c r="D13" s="19"/>
      <c r="E13" s="19" t="s">
        <v>222</v>
      </c>
      <c r="F13" s="64">
        <v>60.56</v>
      </c>
      <c r="G13" s="64"/>
      <c r="H13" s="64">
        <v>60.56</v>
      </c>
      <c r="I13" s="64"/>
      <c r="J13" s="20"/>
      <c r="K13" s="21"/>
      <c r="L13" s="64"/>
      <c r="M13" s="20"/>
      <c r="N13" s="21"/>
      <c r="O13" s="64"/>
      <c r="P13" s="64"/>
      <c r="Q13" s="64"/>
      <c r="R13" s="20"/>
      <c r="S13" s="21"/>
      <c r="T13" s="20"/>
    </row>
    <row r="14" spans="1:20" ht="23.25" customHeight="1">
      <c r="A14" s="19" t="s">
        <v>220</v>
      </c>
      <c r="B14" s="19" t="s">
        <v>223</v>
      </c>
      <c r="C14" s="19"/>
      <c r="D14" s="19"/>
      <c r="E14" s="19" t="s">
        <v>224</v>
      </c>
      <c r="F14" s="64">
        <v>24.34</v>
      </c>
      <c r="G14" s="64"/>
      <c r="H14" s="64">
        <v>24.34</v>
      </c>
      <c r="I14" s="64"/>
      <c r="J14" s="20"/>
      <c r="K14" s="21"/>
      <c r="L14" s="64"/>
      <c r="M14" s="20"/>
      <c r="N14" s="21"/>
      <c r="O14" s="64"/>
      <c r="P14" s="64"/>
      <c r="Q14" s="64"/>
      <c r="R14" s="20"/>
      <c r="S14" s="21"/>
      <c r="T14" s="20"/>
    </row>
    <row r="15" spans="1:20" ht="23.25" customHeight="1">
      <c r="A15" s="19" t="s">
        <v>220</v>
      </c>
      <c r="B15" s="19" t="s">
        <v>223</v>
      </c>
      <c r="C15" s="19" t="s">
        <v>225</v>
      </c>
      <c r="D15" s="19"/>
      <c r="E15" s="19" t="s">
        <v>226</v>
      </c>
      <c r="F15" s="64">
        <v>24.34</v>
      </c>
      <c r="G15" s="64"/>
      <c r="H15" s="64">
        <v>24.34</v>
      </c>
      <c r="I15" s="64"/>
      <c r="J15" s="20"/>
      <c r="K15" s="21"/>
      <c r="L15" s="64"/>
      <c r="M15" s="20"/>
      <c r="N15" s="21"/>
      <c r="O15" s="64"/>
      <c r="P15" s="64"/>
      <c r="Q15" s="64"/>
      <c r="R15" s="20"/>
      <c r="S15" s="21"/>
      <c r="T15" s="20"/>
    </row>
    <row r="16" spans="1:20" ht="23.25" customHeight="1">
      <c r="A16" s="19" t="s">
        <v>227</v>
      </c>
      <c r="B16" s="19"/>
      <c r="C16" s="19"/>
      <c r="D16" s="19"/>
      <c r="E16" s="19" t="s">
        <v>228</v>
      </c>
      <c r="F16" s="64">
        <v>71.14</v>
      </c>
      <c r="G16" s="64"/>
      <c r="H16" s="64">
        <v>71.14</v>
      </c>
      <c r="I16" s="64"/>
      <c r="J16" s="20"/>
      <c r="K16" s="21"/>
      <c r="L16" s="64"/>
      <c r="M16" s="20"/>
      <c r="N16" s="21"/>
      <c r="O16" s="64"/>
      <c r="P16" s="64"/>
      <c r="Q16" s="64"/>
      <c r="R16" s="20"/>
      <c r="S16" s="21"/>
      <c r="T16" s="20"/>
    </row>
    <row r="17" spans="1:20" ht="23.25" customHeight="1">
      <c r="A17" s="19" t="s">
        <v>229</v>
      </c>
      <c r="B17" s="19" t="s">
        <v>230</v>
      </c>
      <c r="C17" s="19"/>
      <c r="D17" s="19"/>
      <c r="E17" s="19" t="s">
        <v>231</v>
      </c>
      <c r="F17" s="64">
        <v>20.74</v>
      </c>
      <c r="G17" s="64"/>
      <c r="H17" s="64">
        <v>20.74</v>
      </c>
      <c r="I17" s="64"/>
      <c r="J17" s="20"/>
      <c r="K17" s="21"/>
      <c r="L17" s="64"/>
      <c r="M17" s="20"/>
      <c r="N17" s="21"/>
      <c r="O17" s="64"/>
      <c r="P17" s="64"/>
      <c r="Q17" s="64"/>
      <c r="R17" s="20"/>
      <c r="S17" s="21"/>
      <c r="T17" s="20"/>
    </row>
    <row r="18" spans="1:20" ht="23.25" customHeight="1">
      <c r="A18" s="19" t="s">
        <v>229</v>
      </c>
      <c r="B18" s="19" t="s">
        <v>230</v>
      </c>
      <c r="C18" s="19" t="s">
        <v>230</v>
      </c>
      <c r="D18" s="19"/>
      <c r="E18" s="19" t="s">
        <v>232</v>
      </c>
      <c r="F18" s="64">
        <v>20.74</v>
      </c>
      <c r="G18" s="64"/>
      <c r="H18" s="64">
        <v>20.74</v>
      </c>
      <c r="I18" s="64"/>
      <c r="J18" s="20"/>
      <c r="K18" s="21"/>
      <c r="L18" s="64"/>
      <c r="M18" s="20"/>
      <c r="N18" s="21"/>
      <c r="O18" s="64"/>
      <c r="P18" s="64"/>
      <c r="Q18" s="64"/>
      <c r="R18" s="20"/>
      <c r="S18" s="21"/>
      <c r="T18" s="20"/>
    </row>
    <row r="19" spans="1:20" ht="23.25" customHeight="1">
      <c r="A19" s="19" t="s">
        <v>229</v>
      </c>
      <c r="B19" s="19" t="s">
        <v>233</v>
      </c>
      <c r="C19" s="19"/>
      <c r="D19" s="19"/>
      <c r="E19" s="19" t="s">
        <v>234</v>
      </c>
      <c r="F19" s="64">
        <v>50.4</v>
      </c>
      <c r="G19" s="64"/>
      <c r="H19" s="64">
        <v>50.4</v>
      </c>
      <c r="I19" s="64"/>
      <c r="J19" s="20"/>
      <c r="K19" s="21"/>
      <c r="L19" s="64"/>
      <c r="M19" s="20"/>
      <c r="N19" s="21"/>
      <c r="O19" s="64"/>
      <c r="P19" s="64"/>
      <c r="Q19" s="64"/>
      <c r="R19" s="20"/>
      <c r="S19" s="21"/>
      <c r="T19" s="20"/>
    </row>
    <row r="20" spans="1:20" ht="23.25" customHeight="1">
      <c r="A20" s="19" t="s">
        <v>229</v>
      </c>
      <c r="B20" s="19" t="s">
        <v>235</v>
      </c>
      <c r="C20" s="19" t="s">
        <v>236</v>
      </c>
      <c r="D20" s="19"/>
      <c r="E20" s="19" t="s">
        <v>237</v>
      </c>
      <c r="F20" s="64">
        <v>50.4</v>
      </c>
      <c r="G20" s="64"/>
      <c r="H20" s="64">
        <v>50.4</v>
      </c>
      <c r="I20" s="64"/>
      <c r="J20" s="20"/>
      <c r="K20" s="21"/>
      <c r="L20" s="64"/>
      <c r="M20" s="20"/>
      <c r="N20" s="21"/>
      <c r="O20" s="64"/>
      <c r="P20" s="64"/>
      <c r="Q20" s="64"/>
      <c r="R20" s="20"/>
      <c r="S20" s="21"/>
      <c r="T20" s="20"/>
    </row>
    <row r="21" spans="1:20" ht="23.25" customHeight="1">
      <c r="A21" s="19" t="s">
        <v>238</v>
      </c>
      <c r="B21" s="19"/>
      <c r="C21" s="19"/>
      <c r="D21" s="19"/>
      <c r="E21" s="19" t="s">
        <v>239</v>
      </c>
      <c r="F21" s="64">
        <f>F22+F24</f>
        <v>16.5</v>
      </c>
      <c r="G21" s="64"/>
      <c r="H21" s="64">
        <v>16.5</v>
      </c>
      <c r="I21" s="64"/>
      <c r="J21" s="20"/>
      <c r="K21" s="21"/>
      <c r="L21" s="64"/>
      <c r="M21" s="20"/>
      <c r="N21" s="21"/>
      <c r="O21" s="64"/>
      <c r="P21" s="64"/>
      <c r="Q21" s="64"/>
      <c r="R21" s="20"/>
      <c r="S21" s="21"/>
      <c r="T21" s="20"/>
    </row>
    <row r="22" spans="1:20" ht="23.25" customHeight="1">
      <c r="A22" s="19" t="s">
        <v>240</v>
      </c>
      <c r="B22" s="19" t="s">
        <v>241</v>
      </c>
      <c r="C22" s="19"/>
      <c r="D22" s="19"/>
      <c r="E22" s="19" t="s">
        <v>242</v>
      </c>
      <c r="F22" s="64">
        <v>7.42</v>
      </c>
      <c r="G22" s="64"/>
      <c r="H22" s="64">
        <v>7.42</v>
      </c>
      <c r="I22" s="64"/>
      <c r="J22" s="20"/>
      <c r="K22" s="21"/>
      <c r="L22" s="64"/>
      <c r="M22" s="20"/>
      <c r="N22" s="21"/>
      <c r="O22" s="64"/>
      <c r="P22" s="64"/>
      <c r="Q22" s="64"/>
      <c r="R22" s="20"/>
      <c r="S22" s="21"/>
      <c r="T22" s="20"/>
    </row>
    <row r="23" spans="1:20" ht="23.25" customHeight="1">
      <c r="A23" s="19" t="s">
        <v>243</v>
      </c>
      <c r="B23" s="19" t="s">
        <v>244</v>
      </c>
      <c r="C23" s="19" t="s">
        <v>245</v>
      </c>
      <c r="D23" s="19"/>
      <c r="E23" s="19" t="s">
        <v>246</v>
      </c>
      <c r="F23" s="64">
        <v>7.42</v>
      </c>
      <c r="G23" s="64"/>
      <c r="H23" s="64">
        <v>7.42</v>
      </c>
      <c r="I23" s="64"/>
      <c r="J23" s="20"/>
      <c r="K23" s="21"/>
      <c r="L23" s="64"/>
      <c r="M23" s="20"/>
      <c r="N23" s="21"/>
      <c r="O23" s="64"/>
      <c r="P23" s="64"/>
      <c r="Q23" s="64"/>
      <c r="R23" s="20"/>
      <c r="S23" s="21"/>
      <c r="T23" s="20"/>
    </row>
    <row r="24" spans="1:20" ht="23.25" customHeight="1">
      <c r="A24" s="19" t="s">
        <v>240</v>
      </c>
      <c r="B24" s="19" t="s">
        <v>247</v>
      </c>
      <c r="C24" s="19"/>
      <c r="D24" s="19"/>
      <c r="E24" s="19" t="s">
        <v>248</v>
      </c>
      <c r="F24" s="64">
        <v>9.08</v>
      </c>
      <c r="G24" s="64"/>
      <c r="H24" s="64">
        <v>9.08</v>
      </c>
      <c r="I24" s="64"/>
      <c r="J24" s="20"/>
      <c r="K24" s="21"/>
      <c r="L24" s="64"/>
      <c r="M24" s="20"/>
      <c r="N24" s="21"/>
      <c r="O24" s="64"/>
      <c r="P24" s="64"/>
      <c r="Q24" s="64"/>
      <c r="R24" s="20"/>
      <c r="S24" s="21"/>
      <c r="T24" s="20"/>
    </row>
    <row r="25" spans="1:20" ht="23.25" customHeight="1">
      <c r="A25" s="19" t="s">
        <v>243</v>
      </c>
      <c r="B25" s="19" t="s">
        <v>247</v>
      </c>
      <c r="C25" s="19" t="s">
        <v>216</v>
      </c>
      <c r="D25" s="19"/>
      <c r="E25" s="19" t="s">
        <v>249</v>
      </c>
      <c r="F25" s="64">
        <v>7.98</v>
      </c>
      <c r="G25" s="64"/>
      <c r="H25" s="64">
        <v>7.98</v>
      </c>
      <c r="I25" s="64"/>
      <c r="J25" s="20"/>
      <c r="K25" s="21"/>
      <c r="L25" s="64"/>
      <c r="M25" s="20"/>
      <c r="N25" s="21"/>
      <c r="O25" s="64"/>
      <c r="P25" s="64"/>
      <c r="Q25" s="64"/>
      <c r="R25" s="20"/>
      <c r="S25" s="21"/>
      <c r="T25" s="20"/>
    </row>
    <row r="26" spans="1:20" ht="23.25" customHeight="1">
      <c r="A26" s="19" t="s">
        <v>243</v>
      </c>
      <c r="B26" s="19" t="s">
        <v>247</v>
      </c>
      <c r="C26" s="19" t="s">
        <v>236</v>
      </c>
      <c r="D26" s="19"/>
      <c r="E26" s="19" t="s">
        <v>250</v>
      </c>
      <c r="F26" s="64">
        <v>1.1</v>
      </c>
      <c r="G26" s="64"/>
      <c r="H26" s="64">
        <v>1.1</v>
      </c>
      <c r="I26" s="64"/>
      <c r="J26" s="20"/>
      <c r="K26" s="21"/>
      <c r="L26" s="64"/>
      <c r="M26" s="20"/>
      <c r="N26" s="21"/>
      <c r="O26" s="64"/>
      <c r="P26" s="64"/>
      <c r="Q26" s="64"/>
      <c r="R26" s="20"/>
      <c r="S26" s="21"/>
      <c r="T26" s="20"/>
    </row>
    <row r="27" spans="1:20" ht="23.25" customHeight="1">
      <c r="A27" s="19" t="s">
        <v>251</v>
      </c>
      <c r="B27" s="19"/>
      <c r="C27" s="19"/>
      <c r="D27" s="19"/>
      <c r="E27" s="19" t="s">
        <v>252</v>
      </c>
      <c r="F27" s="64">
        <v>149.25</v>
      </c>
      <c r="G27" s="64"/>
      <c r="H27" s="64">
        <v>149.25</v>
      </c>
      <c r="I27" s="64"/>
      <c r="J27" s="20"/>
      <c r="K27" s="21"/>
      <c r="L27" s="64"/>
      <c r="M27" s="20"/>
      <c r="N27" s="21"/>
      <c r="O27" s="64"/>
      <c r="P27" s="64"/>
      <c r="Q27" s="64"/>
      <c r="R27" s="20"/>
      <c r="S27" s="21"/>
      <c r="T27" s="20"/>
    </row>
    <row r="28" spans="1:20" ht="23.25" customHeight="1">
      <c r="A28" s="19" t="s">
        <v>253</v>
      </c>
      <c r="B28" s="19" t="s">
        <v>244</v>
      </c>
      <c r="C28" s="19"/>
      <c r="D28" s="19"/>
      <c r="E28" s="19" t="s">
        <v>254</v>
      </c>
      <c r="F28" s="64">
        <v>149.25</v>
      </c>
      <c r="G28" s="64"/>
      <c r="H28" s="64">
        <v>149.25</v>
      </c>
      <c r="I28" s="64"/>
      <c r="J28" s="20"/>
      <c r="K28" s="21"/>
      <c r="L28" s="64"/>
      <c r="M28" s="20"/>
      <c r="N28" s="21"/>
      <c r="O28" s="64"/>
      <c r="P28" s="64"/>
      <c r="Q28" s="64"/>
      <c r="R28" s="20"/>
      <c r="S28" s="21"/>
      <c r="T28" s="20"/>
    </row>
    <row r="29" spans="1:20" ht="23.25" customHeight="1">
      <c r="A29" s="19" t="s">
        <v>253</v>
      </c>
      <c r="B29" s="19" t="s">
        <v>244</v>
      </c>
      <c r="C29" s="19" t="s">
        <v>255</v>
      </c>
      <c r="D29" s="19"/>
      <c r="E29" s="19" t="s">
        <v>256</v>
      </c>
      <c r="F29" s="64">
        <v>149.25</v>
      </c>
      <c r="G29" s="64"/>
      <c r="H29" s="64">
        <v>149.25</v>
      </c>
      <c r="I29" s="64"/>
      <c r="J29" s="20"/>
      <c r="K29" s="21"/>
      <c r="L29" s="64"/>
      <c r="M29" s="20"/>
      <c r="N29" s="21"/>
      <c r="O29" s="64"/>
      <c r="P29" s="64"/>
      <c r="Q29" s="64"/>
      <c r="R29" s="20"/>
      <c r="S29" s="21"/>
      <c r="T29" s="20"/>
    </row>
    <row r="30" spans="1:20" ht="23.25" customHeight="1">
      <c r="A30" s="19" t="s">
        <v>257</v>
      </c>
      <c r="B30" s="19"/>
      <c r="C30" s="19"/>
      <c r="D30" s="19"/>
      <c r="E30" s="19" t="s">
        <v>258</v>
      </c>
      <c r="F30" s="64">
        <v>12.04</v>
      </c>
      <c r="G30" s="64"/>
      <c r="H30" s="64">
        <v>12.04</v>
      </c>
      <c r="I30" s="64"/>
      <c r="J30" s="20"/>
      <c r="K30" s="21"/>
      <c r="L30" s="64"/>
      <c r="M30" s="20"/>
      <c r="N30" s="21"/>
      <c r="O30" s="64"/>
      <c r="P30" s="64"/>
      <c r="Q30" s="64"/>
      <c r="R30" s="20"/>
      <c r="S30" s="21"/>
      <c r="T30" s="20"/>
    </row>
    <row r="31" spans="1:20" ht="23.25" customHeight="1">
      <c r="A31" s="19" t="s">
        <v>259</v>
      </c>
      <c r="B31" s="19" t="s">
        <v>260</v>
      </c>
      <c r="C31" s="19"/>
      <c r="D31" s="19"/>
      <c r="E31" s="19" t="s">
        <v>261</v>
      </c>
      <c r="F31" s="64">
        <v>12.04</v>
      </c>
      <c r="G31" s="64"/>
      <c r="H31" s="64">
        <v>12.04</v>
      </c>
      <c r="I31" s="64"/>
      <c r="J31" s="20"/>
      <c r="K31" s="21"/>
      <c r="L31" s="64"/>
      <c r="M31" s="20"/>
      <c r="N31" s="21"/>
      <c r="O31" s="64"/>
      <c r="P31" s="64"/>
      <c r="Q31" s="64"/>
      <c r="R31" s="20"/>
      <c r="S31" s="21"/>
      <c r="T31" s="20"/>
    </row>
    <row r="32" spans="1:20" ht="23.25" customHeight="1">
      <c r="A32" s="19" t="s">
        <v>259</v>
      </c>
      <c r="B32" s="19" t="s">
        <v>260</v>
      </c>
      <c r="C32" s="19" t="s">
        <v>216</v>
      </c>
      <c r="D32" s="19"/>
      <c r="E32" s="19" t="s">
        <v>262</v>
      </c>
      <c r="F32" s="64">
        <v>12.04</v>
      </c>
      <c r="G32" s="64"/>
      <c r="H32" s="64">
        <v>12.04</v>
      </c>
      <c r="I32" s="64"/>
      <c r="J32" s="20"/>
      <c r="K32" s="21"/>
      <c r="L32" s="64"/>
      <c r="M32" s="20"/>
      <c r="N32" s="21"/>
      <c r="O32" s="64"/>
      <c r="P32" s="64"/>
      <c r="Q32" s="64"/>
      <c r="R32" s="20"/>
      <c r="S32" s="21"/>
      <c r="T32" s="20"/>
    </row>
  </sheetData>
  <sheetProtection/>
  <mergeCells count="20">
    <mergeCell ref="K6:K7"/>
    <mergeCell ref="L6:L7"/>
    <mergeCell ref="M5:M7"/>
    <mergeCell ref="N6:N7"/>
    <mergeCell ref="S5:S7"/>
    <mergeCell ref="T5:T7"/>
    <mergeCell ref="O6:O7"/>
    <mergeCell ref="P6:P7"/>
    <mergeCell ref="Q6:Q7"/>
    <mergeCell ref="R6:R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6">
      <selection activeCell="A3" sqref="A3:J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9" t="s">
        <v>58</v>
      </c>
      <c r="B1" s="159"/>
      <c r="C1" s="159"/>
      <c r="D1" s="159"/>
    </row>
    <row r="2" spans="1:10" ht="19.5" customHeight="1">
      <c r="A2" s="25"/>
      <c r="B2" s="92"/>
      <c r="C2" s="92"/>
      <c r="D2" s="92"/>
      <c r="E2" s="92"/>
      <c r="F2" s="92"/>
      <c r="G2" s="92"/>
      <c r="H2" s="92"/>
      <c r="I2" s="92"/>
      <c r="J2" s="96"/>
    </row>
    <row r="3" spans="1:10" ht="19.5" customHeight="1">
      <c r="A3" s="147" t="s">
        <v>59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2" ht="19.5" customHeight="1">
      <c r="A4" s="78"/>
      <c r="B4" s="78"/>
      <c r="C4" s="78"/>
      <c r="D4" s="78"/>
      <c r="E4" s="78"/>
      <c r="F4" s="93"/>
      <c r="G4" s="93"/>
      <c r="H4" s="93"/>
      <c r="I4" s="93"/>
      <c r="J4" s="7" t="s">
        <v>3</v>
      </c>
      <c r="K4" s="22"/>
      <c r="L4" s="22"/>
    </row>
    <row r="5" spans="1:12" ht="19.5" customHeight="1">
      <c r="A5" s="79" t="s">
        <v>32</v>
      </c>
      <c r="B5" s="79"/>
      <c r="C5" s="79"/>
      <c r="D5" s="79"/>
      <c r="E5" s="79"/>
      <c r="F5" s="161" t="s">
        <v>33</v>
      </c>
      <c r="G5" s="161" t="s">
        <v>60</v>
      </c>
      <c r="H5" s="160" t="s">
        <v>61</v>
      </c>
      <c r="I5" s="160" t="s">
        <v>62</v>
      </c>
      <c r="J5" s="160" t="s">
        <v>63</v>
      </c>
      <c r="K5" s="22"/>
      <c r="L5" s="22"/>
    </row>
    <row r="6" spans="1:12" ht="19.5" customHeight="1">
      <c r="A6" s="79" t="s">
        <v>43</v>
      </c>
      <c r="B6" s="79"/>
      <c r="C6" s="79"/>
      <c r="D6" s="160" t="s">
        <v>44</v>
      </c>
      <c r="E6" s="160" t="s">
        <v>64</v>
      </c>
      <c r="F6" s="161"/>
      <c r="G6" s="161"/>
      <c r="H6" s="160"/>
      <c r="I6" s="160"/>
      <c r="J6" s="160"/>
      <c r="K6" s="22"/>
      <c r="L6" s="22"/>
    </row>
    <row r="7" spans="1:12" ht="20.25" customHeight="1">
      <c r="A7" s="94" t="s">
        <v>53</v>
      </c>
      <c r="B7" s="94" t="s">
        <v>54</v>
      </c>
      <c r="C7" s="80" t="s">
        <v>55</v>
      </c>
      <c r="D7" s="160"/>
      <c r="E7" s="160"/>
      <c r="F7" s="161"/>
      <c r="G7" s="161"/>
      <c r="H7" s="160"/>
      <c r="I7" s="160"/>
      <c r="J7" s="160"/>
      <c r="K7" s="22"/>
      <c r="L7" s="22"/>
    </row>
    <row r="8" spans="1:10" ht="24.75" customHeight="1">
      <c r="A8" s="16"/>
      <c r="B8" s="95"/>
      <c r="C8" s="16"/>
      <c r="D8" s="19" t="s">
        <v>263</v>
      </c>
      <c r="E8" s="17" t="s">
        <v>264</v>
      </c>
      <c r="F8" s="17">
        <v>442.91</v>
      </c>
      <c r="G8" s="72">
        <f>G9+G16+G21+G27+G30</f>
        <v>321.35</v>
      </c>
      <c r="H8" s="72">
        <f>H9+H27</f>
        <v>121.56</v>
      </c>
      <c r="I8" s="71"/>
      <c r="J8" s="71"/>
    </row>
    <row r="9" spans="1:10" ht="24.75" customHeight="1">
      <c r="A9" s="19" t="s">
        <v>56</v>
      </c>
      <c r="B9" s="19"/>
      <c r="C9" s="19"/>
      <c r="D9" s="19"/>
      <c r="E9" s="19" t="s">
        <v>57</v>
      </c>
      <c r="F9" s="64">
        <v>193.98</v>
      </c>
      <c r="G9" s="72">
        <f>G10+F14</f>
        <v>133.42</v>
      </c>
      <c r="H9" s="72">
        <v>60.56</v>
      </c>
      <c r="I9" s="71"/>
      <c r="J9" s="71"/>
    </row>
    <row r="10" spans="1:10" ht="24.75" customHeight="1">
      <c r="A10" s="19" t="s">
        <v>213</v>
      </c>
      <c r="B10" s="19" t="s">
        <v>214</v>
      </c>
      <c r="C10" s="19"/>
      <c r="D10" s="19"/>
      <c r="E10" s="19" t="s">
        <v>215</v>
      </c>
      <c r="F10" s="64">
        <v>169.64</v>
      </c>
      <c r="G10" s="72">
        <v>109.08</v>
      </c>
      <c r="H10" s="72">
        <v>60.56</v>
      </c>
      <c r="I10" s="71"/>
      <c r="J10" s="71"/>
    </row>
    <row r="11" spans="1:10" ht="24.75" customHeight="1">
      <c r="A11" s="19" t="s">
        <v>56</v>
      </c>
      <c r="B11" s="19" t="s">
        <v>210</v>
      </c>
      <c r="C11" s="19" t="s">
        <v>216</v>
      </c>
      <c r="D11" s="19"/>
      <c r="E11" s="19" t="s">
        <v>217</v>
      </c>
      <c r="F11" s="64">
        <v>90.06</v>
      </c>
      <c r="G11" s="72">
        <v>90.06</v>
      </c>
      <c r="H11" s="72"/>
      <c r="I11" s="71"/>
      <c r="J11" s="71"/>
    </row>
    <row r="12" spans="1:10" ht="24.75" customHeight="1">
      <c r="A12" s="19" t="s">
        <v>56</v>
      </c>
      <c r="B12" s="19" t="s">
        <v>210</v>
      </c>
      <c r="C12" s="19" t="s">
        <v>218</v>
      </c>
      <c r="D12" s="19"/>
      <c r="E12" s="19" t="s">
        <v>219</v>
      </c>
      <c r="F12" s="64">
        <v>19.02</v>
      </c>
      <c r="G12" s="64">
        <v>19.02</v>
      </c>
      <c r="H12" s="72"/>
      <c r="I12" s="71"/>
      <c r="J12" s="71"/>
    </row>
    <row r="13" spans="1:10" ht="24.75" customHeight="1">
      <c r="A13" s="19" t="s">
        <v>220</v>
      </c>
      <c r="B13" s="19" t="s">
        <v>214</v>
      </c>
      <c r="C13" s="19" t="s">
        <v>221</v>
      </c>
      <c r="D13" s="19"/>
      <c r="E13" s="19" t="s">
        <v>222</v>
      </c>
      <c r="F13" s="64">
        <v>60.56</v>
      </c>
      <c r="G13" s="64"/>
      <c r="H13" s="72">
        <v>60.56</v>
      </c>
      <c r="I13" s="71"/>
      <c r="J13" s="71"/>
    </row>
    <row r="14" spans="1:10" ht="24.75" customHeight="1">
      <c r="A14" s="19" t="s">
        <v>220</v>
      </c>
      <c r="B14" s="19" t="s">
        <v>223</v>
      </c>
      <c r="C14" s="19"/>
      <c r="D14" s="19"/>
      <c r="E14" s="19" t="s">
        <v>224</v>
      </c>
      <c r="F14" s="64">
        <v>24.34</v>
      </c>
      <c r="G14" s="64">
        <v>24.34</v>
      </c>
      <c r="H14" s="72"/>
      <c r="I14" s="71"/>
      <c r="J14" s="71"/>
    </row>
    <row r="15" spans="1:10" ht="24.75" customHeight="1">
      <c r="A15" s="19" t="s">
        <v>220</v>
      </c>
      <c r="B15" s="19" t="s">
        <v>223</v>
      </c>
      <c r="C15" s="19" t="s">
        <v>225</v>
      </c>
      <c r="D15" s="19"/>
      <c r="E15" s="19" t="s">
        <v>226</v>
      </c>
      <c r="F15" s="64">
        <v>24.34</v>
      </c>
      <c r="G15" s="64">
        <v>24.34</v>
      </c>
      <c r="H15" s="72"/>
      <c r="I15" s="71"/>
      <c r="J15" s="71"/>
    </row>
    <row r="16" spans="1:10" ht="24.75" customHeight="1">
      <c r="A16" s="19" t="s">
        <v>227</v>
      </c>
      <c r="B16" s="19"/>
      <c r="C16" s="19"/>
      <c r="D16" s="19"/>
      <c r="E16" s="19" t="s">
        <v>228</v>
      </c>
      <c r="F16" s="64">
        <v>71.14</v>
      </c>
      <c r="G16" s="64">
        <f>G17+G19</f>
        <v>71.14</v>
      </c>
      <c r="H16" s="72"/>
      <c r="I16" s="71"/>
      <c r="J16" s="71"/>
    </row>
    <row r="17" spans="1:10" ht="24.75" customHeight="1">
      <c r="A17" s="19" t="s">
        <v>229</v>
      </c>
      <c r="B17" s="19" t="s">
        <v>230</v>
      </c>
      <c r="C17" s="19"/>
      <c r="D17" s="19"/>
      <c r="E17" s="19" t="s">
        <v>231</v>
      </c>
      <c r="F17" s="64">
        <v>20.74</v>
      </c>
      <c r="G17" s="64">
        <v>20.74</v>
      </c>
      <c r="H17" s="72"/>
      <c r="I17" s="71"/>
      <c r="J17" s="71"/>
    </row>
    <row r="18" spans="1:10" ht="24.75" customHeight="1">
      <c r="A18" s="19" t="s">
        <v>229</v>
      </c>
      <c r="B18" s="19" t="s">
        <v>230</v>
      </c>
      <c r="C18" s="19" t="s">
        <v>230</v>
      </c>
      <c r="D18" s="19"/>
      <c r="E18" s="19" t="s">
        <v>232</v>
      </c>
      <c r="F18" s="64">
        <v>20.74</v>
      </c>
      <c r="G18" s="64">
        <v>20.74</v>
      </c>
      <c r="H18" s="72"/>
      <c r="I18" s="71"/>
      <c r="J18" s="71"/>
    </row>
    <row r="19" spans="1:10" ht="24.75" customHeight="1">
      <c r="A19" s="19" t="s">
        <v>229</v>
      </c>
      <c r="B19" s="19" t="s">
        <v>233</v>
      </c>
      <c r="C19" s="19"/>
      <c r="D19" s="19"/>
      <c r="E19" s="19" t="s">
        <v>234</v>
      </c>
      <c r="F19" s="64">
        <v>50.4</v>
      </c>
      <c r="G19" s="64">
        <v>50.4</v>
      </c>
      <c r="H19" s="72"/>
      <c r="I19" s="71"/>
      <c r="J19" s="71"/>
    </row>
    <row r="20" spans="1:10" ht="24.75" customHeight="1">
      <c r="A20" s="19" t="s">
        <v>229</v>
      </c>
      <c r="B20" s="19" t="s">
        <v>235</v>
      </c>
      <c r="C20" s="19" t="s">
        <v>236</v>
      </c>
      <c r="D20" s="19"/>
      <c r="E20" s="19" t="s">
        <v>237</v>
      </c>
      <c r="F20" s="64">
        <v>50.4</v>
      </c>
      <c r="G20" s="64">
        <v>50.4</v>
      </c>
      <c r="H20" s="72"/>
      <c r="I20" s="71"/>
      <c r="J20" s="71"/>
    </row>
    <row r="21" spans="1:10" ht="24.75" customHeight="1">
      <c r="A21" s="19" t="s">
        <v>238</v>
      </c>
      <c r="B21" s="19"/>
      <c r="C21" s="19"/>
      <c r="D21" s="19"/>
      <c r="E21" s="19" t="s">
        <v>239</v>
      </c>
      <c r="F21" s="64">
        <f>F22+F23</f>
        <v>23.92</v>
      </c>
      <c r="G21" s="64">
        <v>16.5</v>
      </c>
      <c r="H21" s="72"/>
      <c r="I21" s="71"/>
      <c r="J21" s="71"/>
    </row>
    <row r="22" spans="1:10" ht="24.75" customHeight="1">
      <c r="A22" s="19" t="s">
        <v>240</v>
      </c>
      <c r="B22" s="19" t="s">
        <v>241</v>
      </c>
      <c r="C22" s="19"/>
      <c r="D22" s="19"/>
      <c r="E22" s="19" t="s">
        <v>242</v>
      </c>
      <c r="F22" s="64">
        <f>F23+F24</f>
        <v>16.5</v>
      </c>
      <c r="G22" s="64">
        <v>16.5</v>
      </c>
      <c r="H22" s="71"/>
      <c r="I22" s="71"/>
      <c r="J22" s="71"/>
    </row>
    <row r="23" spans="1:10" ht="24.75" customHeight="1">
      <c r="A23" s="34" t="s">
        <v>243</v>
      </c>
      <c r="B23" s="34" t="s">
        <v>244</v>
      </c>
      <c r="C23" s="34" t="s">
        <v>245</v>
      </c>
      <c r="D23" s="34"/>
      <c r="E23" s="34" t="s">
        <v>246</v>
      </c>
      <c r="F23" s="20">
        <v>7.42</v>
      </c>
      <c r="G23" s="20">
        <v>7.42</v>
      </c>
      <c r="H23" s="71"/>
      <c r="I23" s="71"/>
      <c r="J23" s="71"/>
    </row>
    <row r="24" spans="1:10" ht="24.75" customHeight="1">
      <c r="A24" s="34" t="s">
        <v>240</v>
      </c>
      <c r="B24" s="34" t="s">
        <v>247</v>
      </c>
      <c r="C24" s="34"/>
      <c r="D24" s="34"/>
      <c r="E24" s="34" t="s">
        <v>248</v>
      </c>
      <c r="F24" s="20">
        <v>9.08</v>
      </c>
      <c r="G24" s="20">
        <v>9.08</v>
      </c>
      <c r="H24" s="71"/>
      <c r="I24" s="71"/>
      <c r="J24" s="71"/>
    </row>
    <row r="25" spans="1:10" ht="24.75" customHeight="1">
      <c r="A25" s="34" t="s">
        <v>243</v>
      </c>
      <c r="B25" s="34" t="s">
        <v>247</v>
      </c>
      <c r="C25" s="34" t="s">
        <v>216</v>
      </c>
      <c r="D25" s="34"/>
      <c r="E25" s="34" t="s">
        <v>249</v>
      </c>
      <c r="F25" s="20">
        <v>7.98</v>
      </c>
      <c r="G25" s="20">
        <v>7.98</v>
      </c>
      <c r="H25" s="71"/>
      <c r="I25" s="71"/>
      <c r="J25" s="71"/>
    </row>
    <row r="26" spans="1:10" ht="24.75" customHeight="1">
      <c r="A26" s="34" t="s">
        <v>243</v>
      </c>
      <c r="B26" s="34" t="s">
        <v>247</v>
      </c>
      <c r="C26" s="34" t="s">
        <v>236</v>
      </c>
      <c r="D26" s="34"/>
      <c r="E26" s="34" t="s">
        <v>250</v>
      </c>
      <c r="F26" s="20">
        <v>1.1</v>
      </c>
      <c r="G26" s="20">
        <v>1.1</v>
      </c>
      <c r="H26" s="71"/>
      <c r="I26" s="71"/>
      <c r="J26" s="71"/>
    </row>
    <row r="27" spans="1:10" ht="24.75" customHeight="1">
      <c r="A27" s="34" t="s">
        <v>251</v>
      </c>
      <c r="B27" s="34"/>
      <c r="C27" s="34"/>
      <c r="D27" s="34"/>
      <c r="E27" s="34" t="s">
        <v>252</v>
      </c>
      <c r="F27" s="20">
        <v>149.25</v>
      </c>
      <c r="G27" s="20">
        <v>88.25</v>
      </c>
      <c r="H27" s="71">
        <v>61</v>
      </c>
      <c r="I27" s="71"/>
      <c r="J27" s="71"/>
    </row>
    <row r="28" spans="1:10" ht="24.75" customHeight="1">
      <c r="A28" s="34" t="s">
        <v>253</v>
      </c>
      <c r="B28" s="34" t="s">
        <v>244</v>
      </c>
      <c r="C28" s="34"/>
      <c r="D28" s="34"/>
      <c r="E28" s="34" t="s">
        <v>254</v>
      </c>
      <c r="F28" s="20">
        <v>149.25</v>
      </c>
      <c r="G28" s="20">
        <f>F28-61</f>
        <v>88.25</v>
      </c>
      <c r="H28" s="71">
        <v>61</v>
      </c>
      <c r="I28" s="71"/>
      <c r="J28" s="71"/>
    </row>
    <row r="29" spans="1:10" ht="24.75" customHeight="1">
      <c r="A29" s="34" t="s">
        <v>253</v>
      </c>
      <c r="B29" s="34" t="s">
        <v>244</v>
      </c>
      <c r="C29" s="34" t="s">
        <v>255</v>
      </c>
      <c r="D29" s="34"/>
      <c r="E29" s="34" t="s">
        <v>256</v>
      </c>
      <c r="F29" s="20">
        <v>149.25</v>
      </c>
      <c r="G29" s="20">
        <f>F29-61</f>
        <v>88.25</v>
      </c>
      <c r="H29" s="71">
        <v>61</v>
      </c>
      <c r="I29" s="71"/>
      <c r="J29" s="71"/>
    </row>
    <row r="30" spans="1:10" ht="24.75" customHeight="1">
      <c r="A30" s="34" t="s">
        <v>257</v>
      </c>
      <c r="B30" s="34"/>
      <c r="C30" s="34"/>
      <c r="D30" s="34"/>
      <c r="E30" s="34" t="s">
        <v>258</v>
      </c>
      <c r="F30" s="20">
        <v>12.04</v>
      </c>
      <c r="G30" s="20">
        <v>12.04</v>
      </c>
      <c r="H30" s="71"/>
      <c r="I30" s="71"/>
      <c r="J30" s="71"/>
    </row>
    <row r="31" spans="1:10" ht="24.75" customHeight="1">
      <c r="A31" s="34" t="s">
        <v>259</v>
      </c>
      <c r="B31" s="34" t="s">
        <v>260</v>
      </c>
      <c r="C31" s="34"/>
      <c r="D31" s="34"/>
      <c r="E31" s="34" t="s">
        <v>261</v>
      </c>
      <c r="F31" s="20">
        <v>12.04</v>
      </c>
      <c r="G31" s="20">
        <v>12.04</v>
      </c>
      <c r="H31" s="71"/>
      <c r="I31" s="71"/>
      <c r="J31" s="71"/>
    </row>
    <row r="32" spans="1:10" ht="24.75" customHeight="1">
      <c r="A32" s="34" t="s">
        <v>259</v>
      </c>
      <c r="B32" s="34" t="s">
        <v>260</v>
      </c>
      <c r="C32" s="34" t="s">
        <v>216</v>
      </c>
      <c r="D32" s="34"/>
      <c r="E32" s="34" t="s">
        <v>262</v>
      </c>
      <c r="F32" s="20">
        <v>12.04</v>
      </c>
      <c r="G32" s="20">
        <v>12.04</v>
      </c>
      <c r="H32" s="71"/>
      <c r="I32" s="71"/>
      <c r="J32" s="71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G20" sqref="G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3" t="s">
        <v>65</v>
      </c>
    </row>
    <row r="2" spans="1:34" ht="20.25" customHeight="1">
      <c r="A2" s="77"/>
      <c r="B2" s="77"/>
      <c r="C2" s="77"/>
      <c r="D2" s="77"/>
      <c r="E2" s="77"/>
      <c r="F2" s="77"/>
      <c r="G2" s="77"/>
      <c r="H2" s="27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1:34" ht="20.25" customHeight="1">
      <c r="A3" s="147" t="s">
        <v>66</v>
      </c>
      <c r="B3" s="147"/>
      <c r="C3" s="147"/>
      <c r="D3" s="147"/>
      <c r="E3" s="147"/>
      <c r="F3" s="147"/>
      <c r="G3" s="147"/>
      <c r="H3" s="147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4" ht="20.25" customHeight="1">
      <c r="A4" s="78"/>
      <c r="B4" s="78"/>
      <c r="C4" s="25"/>
      <c r="D4" s="25"/>
      <c r="E4" s="25"/>
      <c r="F4" s="25"/>
      <c r="G4" s="25"/>
      <c r="H4" s="7" t="s">
        <v>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ht="20.25" customHeight="1">
      <c r="A5" s="79" t="s">
        <v>4</v>
      </c>
      <c r="B5" s="79"/>
      <c r="C5" s="79" t="s">
        <v>5</v>
      </c>
      <c r="D5" s="79"/>
      <c r="E5" s="79"/>
      <c r="F5" s="79"/>
      <c r="G5" s="79"/>
      <c r="H5" s="7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76" customFormat="1" ht="37.5" customHeight="1">
      <c r="A6" s="80" t="s">
        <v>6</v>
      </c>
      <c r="B6" s="80" t="s">
        <v>7</v>
      </c>
      <c r="C6" s="80" t="s">
        <v>6</v>
      </c>
      <c r="D6" s="80" t="s">
        <v>33</v>
      </c>
      <c r="E6" s="80" t="s">
        <v>67</v>
      </c>
      <c r="F6" s="81" t="s">
        <v>68</v>
      </c>
      <c r="G6" s="80" t="s">
        <v>69</v>
      </c>
      <c r="H6" s="81" t="s">
        <v>70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</row>
    <row r="7" spans="1:34" ht="24.75" customHeight="1">
      <c r="A7" s="83" t="s">
        <v>71</v>
      </c>
      <c r="B7" s="75">
        <v>442.91</v>
      </c>
      <c r="C7" s="83" t="s">
        <v>72</v>
      </c>
      <c r="D7" s="75">
        <v>442.91</v>
      </c>
      <c r="E7" s="75">
        <v>442.91</v>
      </c>
      <c r="F7" s="75"/>
      <c r="G7" s="75"/>
      <c r="H7" s="75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spans="1:34" ht="24.75" customHeight="1">
      <c r="A8" s="83" t="s">
        <v>73</v>
      </c>
      <c r="B8" s="75">
        <v>442.91</v>
      </c>
      <c r="C8" s="83" t="s">
        <v>74</v>
      </c>
      <c r="D8" s="75">
        <v>193.98</v>
      </c>
      <c r="E8" s="75">
        <v>193.98</v>
      </c>
      <c r="F8" s="75"/>
      <c r="G8" s="75"/>
      <c r="H8" s="75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</row>
    <row r="9" spans="1:34" ht="24.75" customHeight="1">
      <c r="A9" s="83" t="s">
        <v>75</v>
      </c>
      <c r="B9" s="75"/>
      <c r="C9" s="83" t="s">
        <v>76</v>
      </c>
      <c r="D9" s="85"/>
      <c r="E9" s="75"/>
      <c r="F9" s="75"/>
      <c r="G9" s="75"/>
      <c r="H9" s="75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1:34" ht="24.75" customHeight="1">
      <c r="A10" s="83" t="s">
        <v>77</v>
      </c>
      <c r="B10" s="75"/>
      <c r="C10" s="83" t="s">
        <v>78</v>
      </c>
      <c r="D10" s="85"/>
      <c r="E10" s="75"/>
      <c r="F10" s="75"/>
      <c r="G10" s="75"/>
      <c r="H10" s="75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</row>
    <row r="11" spans="1:34" ht="24.75" customHeight="1">
      <c r="A11" s="83" t="s">
        <v>79</v>
      </c>
      <c r="B11" s="75"/>
      <c r="C11" s="83" t="s">
        <v>80</v>
      </c>
      <c r="D11" s="85"/>
      <c r="E11" s="75"/>
      <c r="F11" s="75"/>
      <c r="G11" s="75"/>
      <c r="H11" s="75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spans="1:34" ht="24.75" customHeight="1">
      <c r="A12" s="83" t="s">
        <v>73</v>
      </c>
      <c r="B12" s="75"/>
      <c r="C12" s="83" t="s">
        <v>81</v>
      </c>
      <c r="D12" s="85"/>
      <c r="E12" s="75"/>
      <c r="F12" s="75"/>
      <c r="G12" s="75"/>
      <c r="H12" s="75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</row>
    <row r="13" spans="1:34" ht="24.75" customHeight="1">
      <c r="A13" s="83" t="s">
        <v>75</v>
      </c>
      <c r="B13" s="75"/>
      <c r="C13" s="83" t="s">
        <v>82</v>
      </c>
      <c r="D13" s="85"/>
      <c r="E13" s="75"/>
      <c r="F13" s="75"/>
      <c r="G13" s="75"/>
      <c r="H13" s="75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</row>
    <row r="14" spans="1:34" ht="24.75" customHeight="1">
      <c r="A14" s="83" t="s">
        <v>77</v>
      </c>
      <c r="B14" s="75"/>
      <c r="C14" s="83" t="s">
        <v>17</v>
      </c>
      <c r="D14" s="75">
        <v>71.14</v>
      </c>
      <c r="E14" s="75">
        <v>71.14</v>
      </c>
      <c r="F14" s="75"/>
      <c r="G14" s="75"/>
      <c r="H14" s="75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</row>
    <row r="15" spans="1:34" ht="24.75" customHeight="1">
      <c r="A15" s="83" t="s">
        <v>83</v>
      </c>
      <c r="B15" s="75"/>
      <c r="C15" s="83" t="s">
        <v>18</v>
      </c>
      <c r="D15" s="75">
        <v>16.5</v>
      </c>
      <c r="E15" s="75">
        <v>16.5</v>
      </c>
      <c r="F15" s="75"/>
      <c r="G15" s="75"/>
      <c r="H15" s="75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</row>
    <row r="16" spans="1:34" ht="24.75" customHeight="1">
      <c r="A16" s="82"/>
      <c r="B16" s="75"/>
      <c r="C16" s="83" t="s">
        <v>209</v>
      </c>
      <c r="D16" s="75">
        <v>149.25</v>
      </c>
      <c r="E16" s="75">
        <v>149.25</v>
      </c>
      <c r="F16" s="75"/>
      <c r="G16" s="75"/>
      <c r="H16" s="75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</row>
    <row r="17" spans="1:34" ht="24.75" customHeight="1">
      <c r="A17" s="84"/>
      <c r="B17" s="85"/>
      <c r="C17" s="83" t="s">
        <v>19</v>
      </c>
      <c r="D17" s="75">
        <v>12.04</v>
      </c>
      <c r="E17" s="75">
        <v>12.04</v>
      </c>
      <c r="F17" s="85"/>
      <c r="G17" s="85"/>
      <c r="H17" s="85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</row>
    <row r="18" spans="1:34" ht="24.75" customHeight="1">
      <c r="A18" s="83"/>
      <c r="B18" s="75"/>
      <c r="C18" s="83" t="s">
        <v>84</v>
      </c>
      <c r="D18" s="85"/>
      <c r="E18" s="75"/>
      <c r="F18" s="75"/>
      <c r="G18" s="75"/>
      <c r="H18" s="75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</row>
    <row r="19" spans="1:34" ht="24.75" customHeight="1">
      <c r="A19" s="83"/>
      <c r="B19" s="86"/>
      <c r="C19" s="83"/>
      <c r="D19" s="85"/>
      <c r="E19" s="85"/>
      <c r="F19" s="85"/>
      <c r="G19" s="85"/>
      <c r="H19" s="85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</row>
    <row r="20" spans="1:34" ht="20.25" customHeight="1">
      <c r="A20" s="84" t="s">
        <v>28</v>
      </c>
      <c r="B20" s="75">
        <v>442.91</v>
      </c>
      <c r="C20" s="84" t="s">
        <v>29</v>
      </c>
      <c r="D20" s="75">
        <v>442.91</v>
      </c>
      <c r="E20" s="75">
        <v>442.91</v>
      </c>
      <c r="F20" s="85"/>
      <c r="G20" s="85"/>
      <c r="H20" s="85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</row>
    <row r="21" spans="1:34" ht="20.25" customHeight="1">
      <c r="A21" s="87"/>
      <c r="B21" s="88"/>
      <c r="C21" s="89"/>
      <c r="D21" s="89"/>
      <c r="E21" s="89"/>
      <c r="F21" s="89"/>
      <c r="G21" s="89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32"/>
  <sheetViews>
    <sheetView showZeros="0" zoomScale="90" zoomScaleNormal="90" zoomScalePageLayoutView="0" workbookViewId="0" topLeftCell="A1">
      <selection activeCell="O11" sqref="O11"/>
    </sheetView>
  </sheetViews>
  <sheetFormatPr defaultColWidth="6.875" defaultRowHeight="12.75" customHeight="1"/>
  <cols>
    <col min="1" max="3" width="4.50390625" style="136" customWidth="1"/>
    <col min="4" max="4" width="6.875" style="136" customWidth="1"/>
    <col min="5" max="5" width="15.375" style="136" customWidth="1"/>
    <col min="6" max="6" width="9.875" style="136" customWidth="1"/>
    <col min="7" max="9" width="9.125" style="136" customWidth="1"/>
    <col min="10" max="13" width="6.25390625" style="136" customWidth="1"/>
    <col min="14" max="14" width="7.75390625" style="136" customWidth="1"/>
    <col min="15" max="17" width="6.25390625" style="136" customWidth="1"/>
    <col min="18" max="18" width="7.625" style="136" customWidth="1"/>
    <col min="19" max="44" width="6.25390625" style="136" customWidth="1"/>
    <col min="45" max="45" width="8.25390625" style="136" customWidth="1"/>
    <col min="46" max="46" width="7.625" style="136" customWidth="1"/>
    <col min="47" max="50" width="6.25390625" style="136" customWidth="1"/>
    <col min="51" max="51" width="8.875" style="136" customWidth="1"/>
    <col min="52" max="52" width="11.125" style="136" customWidth="1"/>
    <col min="53" max="54" width="6.25390625" style="136" customWidth="1"/>
    <col min="55" max="55" width="9.50390625" style="136" customWidth="1"/>
    <col min="56" max="56" width="6.25390625" style="136" customWidth="1"/>
    <col min="57" max="57" width="9.00390625" style="136" customWidth="1"/>
    <col min="58" max="111" width="6.25390625" style="136" customWidth="1"/>
    <col min="112" max="112" width="8.00390625" style="136" customWidth="1"/>
    <col min="113" max="249" width="6.875" style="136" customWidth="1"/>
    <col min="250" max="16384" width="6.875" style="136" customWidth="1"/>
  </cols>
  <sheetData>
    <row r="1" spans="1:75" ht="30" customHeight="1">
      <c r="A1" s="135"/>
      <c r="B1" s="135"/>
      <c r="C1" s="135"/>
      <c r="D1" s="135"/>
      <c r="F1" s="135"/>
      <c r="G1" s="135"/>
      <c r="H1" s="135"/>
      <c r="I1" s="135"/>
      <c r="BW1" s="136" t="s">
        <v>85</v>
      </c>
    </row>
    <row r="3" spans="1:111" ht="19.5" customHeight="1">
      <c r="A3" s="162" t="s">
        <v>86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</row>
    <row r="4" spans="1:112" ht="19.5" customHeight="1">
      <c r="A4" s="137"/>
      <c r="B4" s="137"/>
      <c r="C4" s="137"/>
      <c r="D4" s="137"/>
      <c r="E4" s="137"/>
      <c r="F4" s="138"/>
      <c r="G4" s="138"/>
      <c r="H4" s="138"/>
      <c r="I4" s="138"/>
      <c r="J4" s="138"/>
      <c r="K4" s="138"/>
      <c r="L4" s="138"/>
      <c r="M4" s="176"/>
      <c r="N4" s="176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9" t="s">
        <v>3</v>
      </c>
      <c r="DH4" s="138"/>
    </row>
    <row r="5" spans="1:112" ht="28.5" customHeight="1">
      <c r="A5" s="163" t="s">
        <v>32</v>
      </c>
      <c r="B5" s="164"/>
      <c r="C5" s="164"/>
      <c r="D5" s="164"/>
      <c r="E5" s="165"/>
      <c r="F5" s="169" t="s">
        <v>33</v>
      </c>
      <c r="G5" s="166" t="s">
        <v>87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 t="s">
        <v>88</v>
      </c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7" t="s">
        <v>89</v>
      </c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8" t="s">
        <v>90</v>
      </c>
      <c r="BL5" s="168"/>
      <c r="BM5" s="168"/>
      <c r="BN5" s="168"/>
      <c r="BO5" s="168"/>
      <c r="BP5" s="168" t="s">
        <v>91</v>
      </c>
      <c r="BQ5" s="168"/>
      <c r="BR5" s="168"/>
      <c r="BS5" s="168" t="s">
        <v>92</v>
      </c>
      <c r="BT5" s="168"/>
      <c r="BU5" s="168"/>
      <c r="BV5" s="168" t="s">
        <v>93</v>
      </c>
      <c r="BW5" s="168"/>
      <c r="BX5" s="168"/>
      <c r="BY5" s="168" t="s">
        <v>94</v>
      </c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 t="s">
        <v>95</v>
      </c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 t="s">
        <v>96</v>
      </c>
      <c r="DA5" s="168"/>
      <c r="DB5" s="168"/>
      <c r="DC5" s="168"/>
      <c r="DD5" s="168"/>
      <c r="DE5" s="168"/>
      <c r="DF5" s="168"/>
      <c r="DG5" s="168"/>
      <c r="DH5" s="138"/>
    </row>
    <row r="6" spans="1:112" ht="28.5" customHeight="1">
      <c r="A6" s="140" t="s">
        <v>43</v>
      </c>
      <c r="B6" s="140"/>
      <c r="C6" s="114"/>
      <c r="D6" s="169" t="s">
        <v>44</v>
      </c>
      <c r="E6" s="169" t="s">
        <v>45</v>
      </c>
      <c r="F6" s="166"/>
      <c r="G6" s="172" t="s">
        <v>48</v>
      </c>
      <c r="H6" s="172" t="s">
        <v>97</v>
      </c>
      <c r="I6" s="172" t="s">
        <v>98</v>
      </c>
      <c r="J6" s="172" t="s">
        <v>99</v>
      </c>
      <c r="K6" s="173" t="s">
        <v>100</v>
      </c>
      <c r="L6" s="166" t="s">
        <v>101</v>
      </c>
      <c r="M6" s="166" t="s">
        <v>102</v>
      </c>
      <c r="N6" s="166" t="s">
        <v>103</v>
      </c>
      <c r="O6" s="166" t="s">
        <v>104</v>
      </c>
      <c r="P6" s="171" t="s">
        <v>105</v>
      </c>
      <c r="Q6" s="166" t="s">
        <v>106</v>
      </c>
      <c r="R6" s="172" t="s">
        <v>48</v>
      </c>
      <c r="S6" s="172" t="s">
        <v>107</v>
      </c>
      <c r="T6" s="172" t="s">
        <v>108</v>
      </c>
      <c r="U6" s="172" t="s">
        <v>109</v>
      </c>
      <c r="V6" s="166" t="s">
        <v>110</v>
      </c>
      <c r="W6" s="166" t="s">
        <v>111</v>
      </c>
      <c r="X6" s="166" t="s">
        <v>112</v>
      </c>
      <c r="Y6" s="166" t="s">
        <v>113</v>
      </c>
      <c r="Z6" s="166" t="s">
        <v>114</v>
      </c>
      <c r="AA6" s="166" t="s">
        <v>115</v>
      </c>
      <c r="AB6" s="166" t="s">
        <v>116</v>
      </c>
      <c r="AC6" s="166" t="s">
        <v>117</v>
      </c>
      <c r="AD6" s="166" t="s">
        <v>118</v>
      </c>
      <c r="AE6" s="166" t="s">
        <v>119</v>
      </c>
      <c r="AF6" s="166" t="s">
        <v>120</v>
      </c>
      <c r="AG6" s="166" t="s">
        <v>121</v>
      </c>
      <c r="AH6" s="166" t="s">
        <v>122</v>
      </c>
      <c r="AI6" s="166" t="s">
        <v>123</v>
      </c>
      <c r="AJ6" s="166" t="s">
        <v>124</v>
      </c>
      <c r="AK6" s="166" t="s">
        <v>125</v>
      </c>
      <c r="AL6" s="166" t="s">
        <v>126</v>
      </c>
      <c r="AM6" s="166" t="s">
        <v>127</v>
      </c>
      <c r="AN6" s="166" t="s">
        <v>128</v>
      </c>
      <c r="AO6" s="166" t="s">
        <v>129</v>
      </c>
      <c r="AP6" s="166" t="s">
        <v>130</v>
      </c>
      <c r="AQ6" s="166" t="s">
        <v>131</v>
      </c>
      <c r="AR6" s="169" t="s">
        <v>132</v>
      </c>
      <c r="AS6" s="173" t="s">
        <v>133</v>
      </c>
      <c r="AT6" s="166" t="s">
        <v>48</v>
      </c>
      <c r="AU6" s="166" t="s">
        <v>134</v>
      </c>
      <c r="AV6" s="166" t="s">
        <v>135</v>
      </c>
      <c r="AW6" s="166" t="s">
        <v>136</v>
      </c>
      <c r="AX6" s="166" t="s">
        <v>137</v>
      </c>
      <c r="AY6" s="166" t="s">
        <v>138</v>
      </c>
      <c r="AZ6" s="166" t="s">
        <v>139</v>
      </c>
      <c r="BA6" s="166" t="s">
        <v>140</v>
      </c>
      <c r="BB6" s="166" t="s">
        <v>141</v>
      </c>
      <c r="BC6" s="166" t="s">
        <v>142</v>
      </c>
      <c r="BD6" s="166" t="s">
        <v>143</v>
      </c>
      <c r="BE6" s="166" t="s">
        <v>105</v>
      </c>
      <c r="BF6" s="166" t="s">
        <v>144</v>
      </c>
      <c r="BG6" s="166" t="s">
        <v>145</v>
      </c>
      <c r="BH6" s="166" t="s">
        <v>146</v>
      </c>
      <c r="BI6" s="166" t="s">
        <v>147</v>
      </c>
      <c r="BJ6" s="166" t="s">
        <v>148</v>
      </c>
      <c r="BK6" s="166" t="s">
        <v>48</v>
      </c>
      <c r="BL6" s="166" t="s">
        <v>149</v>
      </c>
      <c r="BM6" s="166" t="s">
        <v>150</v>
      </c>
      <c r="BN6" s="171" t="s">
        <v>151</v>
      </c>
      <c r="BO6" s="166" t="s">
        <v>152</v>
      </c>
      <c r="BP6" s="166" t="s">
        <v>48</v>
      </c>
      <c r="BQ6" s="166" t="s">
        <v>153</v>
      </c>
      <c r="BR6" s="166" t="s">
        <v>154</v>
      </c>
      <c r="BS6" s="166" t="s">
        <v>48</v>
      </c>
      <c r="BT6" s="166" t="s">
        <v>155</v>
      </c>
      <c r="BU6" s="166" t="s">
        <v>156</v>
      </c>
      <c r="BV6" s="166" t="s">
        <v>48</v>
      </c>
      <c r="BW6" s="166" t="s">
        <v>157</v>
      </c>
      <c r="BX6" s="166" t="s">
        <v>158</v>
      </c>
      <c r="BY6" s="166" t="s">
        <v>48</v>
      </c>
      <c r="BZ6" s="166" t="s">
        <v>159</v>
      </c>
      <c r="CA6" s="166" t="s">
        <v>160</v>
      </c>
      <c r="CB6" s="166" t="s">
        <v>161</v>
      </c>
      <c r="CC6" s="174" t="s">
        <v>162</v>
      </c>
      <c r="CD6" s="174" t="s">
        <v>163</v>
      </c>
      <c r="CE6" s="174" t="s">
        <v>164</v>
      </c>
      <c r="CF6" s="174" t="s">
        <v>165</v>
      </c>
      <c r="CG6" s="174" t="s">
        <v>166</v>
      </c>
      <c r="CH6" s="174" t="s">
        <v>167</v>
      </c>
      <c r="CI6" s="174" t="s">
        <v>168</v>
      </c>
      <c r="CJ6" s="166" t="s">
        <v>48</v>
      </c>
      <c r="CK6" s="166" t="s">
        <v>159</v>
      </c>
      <c r="CL6" s="166" t="s">
        <v>160</v>
      </c>
      <c r="CM6" s="166" t="s">
        <v>161</v>
      </c>
      <c r="CN6" s="171" t="s">
        <v>162</v>
      </c>
      <c r="CO6" s="171" t="s">
        <v>163</v>
      </c>
      <c r="CP6" s="171" t="s">
        <v>164</v>
      </c>
      <c r="CQ6" s="171" t="s">
        <v>165</v>
      </c>
      <c r="CR6" s="171" t="s">
        <v>169</v>
      </c>
      <c r="CS6" s="171" t="s">
        <v>170</v>
      </c>
      <c r="CT6" s="171" t="s">
        <v>171</v>
      </c>
      <c r="CU6" s="171" t="s">
        <v>172</v>
      </c>
      <c r="CV6" s="171" t="s">
        <v>166</v>
      </c>
      <c r="CW6" s="171" t="s">
        <v>167</v>
      </c>
      <c r="CX6" s="171" t="s">
        <v>173</v>
      </c>
      <c r="CY6" s="171" t="s">
        <v>95</v>
      </c>
      <c r="CZ6" s="166" t="s">
        <v>48</v>
      </c>
      <c r="DA6" s="166" t="s">
        <v>174</v>
      </c>
      <c r="DB6" s="166" t="s">
        <v>175</v>
      </c>
      <c r="DC6" s="171" t="s">
        <v>176</v>
      </c>
      <c r="DD6" s="171" t="s">
        <v>177</v>
      </c>
      <c r="DE6" s="171" t="s">
        <v>178</v>
      </c>
      <c r="DF6" s="171" t="s">
        <v>179</v>
      </c>
      <c r="DG6" s="166"/>
      <c r="DH6" s="138"/>
    </row>
    <row r="7" spans="1:112" ht="36.75" customHeight="1">
      <c r="A7" s="116" t="s">
        <v>53</v>
      </c>
      <c r="B7" s="116" t="s">
        <v>54</v>
      </c>
      <c r="C7" s="117" t="s">
        <v>55</v>
      </c>
      <c r="D7" s="170"/>
      <c r="E7" s="170"/>
      <c r="F7" s="171"/>
      <c r="G7" s="166"/>
      <c r="H7" s="166"/>
      <c r="I7" s="166"/>
      <c r="J7" s="166"/>
      <c r="K7" s="172"/>
      <c r="L7" s="166"/>
      <c r="M7" s="166"/>
      <c r="N7" s="166"/>
      <c r="O7" s="166"/>
      <c r="P7" s="172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9"/>
      <c r="AS7" s="172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72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75"/>
      <c r="CD7" s="175"/>
      <c r="CE7" s="175"/>
      <c r="CF7" s="175"/>
      <c r="CG7" s="175"/>
      <c r="CH7" s="175"/>
      <c r="CI7" s="175"/>
      <c r="CJ7" s="166"/>
      <c r="CK7" s="166"/>
      <c r="CL7" s="166"/>
      <c r="CM7" s="166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66"/>
      <c r="DA7" s="166"/>
      <c r="DB7" s="166"/>
      <c r="DC7" s="172"/>
      <c r="DD7" s="172"/>
      <c r="DE7" s="172"/>
      <c r="DF7" s="172"/>
      <c r="DG7" s="166"/>
      <c r="DH7" s="138"/>
    </row>
    <row r="8" spans="1:111" s="139" customFormat="1" ht="33" customHeight="1">
      <c r="A8" s="141"/>
      <c r="B8" s="141"/>
      <c r="C8" s="141"/>
      <c r="D8" s="112" t="s">
        <v>263</v>
      </c>
      <c r="E8" s="141" t="s">
        <v>277</v>
      </c>
      <c r="F8" s="141">
        <f>G8+R8+AT8</f>
        <v>442.90999999999997</v>
      </c>
      <c r="G8" s="141">
        <f>H8+I8+J8+K8+L8+M8+N8+O8+P8+Q8</f>
        <v>130.78</v>
      </c>
      <c r="H8" s="141">
        <f aca="true" t="shared" si="0" ref="H8:Q8">H9+H16+H21+H27+H30</f>
        <v>35.14</v>
      </c>
      <c r="I8" s="141">
        <f t="shared" si="0"/>
        <v>45.94</v>
      </c>
      <c r="J8" s="141">
        <f t="shared" si="0"/>
        <v>5.890000000000001</v>
      </c>
      <c r="K8" s="141">
        <f t="shared" si="0"/>
        <v>43.81</v>
      </c>
      <c r="L8" s="141">
        <f t="shared" si="0"/>
        <v>0</v>
      </c>
      <c r="M8" s="141">
        <f t="shared" si="0"/>
        <v>0</v>
      </c>
      <c r="N8" s="141">
        <f t="shared" si="0"/>
        <v>0</v>
      </c>
      <c r="O8" s="141">
        <f t="shared" si="0"/>
        <v>0</v>
      </c>
      <c r="P8" s="141">
        <f t="shared" si="0"/>
        <v>0</v>
      </c>
      <c r="Q8" s="141">
        <f t="shared" si="0"/>
        <v>0</v>
      </c>
      <c r="R8" s="141">
        <f>R9+R16+R21+R27+R30</f>
        <v>179.14</v>
      </c>
      <c r="S8" s="141">
        <f aca="true" t="shared" si="1" ref="S8:AS8">S9+S16+S21+S27+S30</f>
        <v>20.5</v>
      </c>
      <c r="T8" s="141">
        <f t="shared" si="1"/>
        <v>9.959999999999999</v>
      </c>
      <c r="U8" s="141">
        <f t="shared" si="1"/>
        <v>0</v>
      </c>
      <c r="V8" s="141">
        <f t="shared" si="1"/>
        <v>0</v>
      </c>
      <c r="W8" s="141">
        <f t="shared" si="1"/>
        <v>3.6</v>
      </c>
      <c r="X8" s="141">
        <f t="shared" si="1"/>
        <v>4</v>
      </c>
      <c r="Y8" s="141">
        <f t="shared" si="1"/>
        <v>0</v>
      </c>
      <c r="Z8" s="141">
        <f t="shared" si="1"/>
        <v>0</v>
      </c>
      <c r="AA8" s="141">
        <f t="shared" si="1"/>
        <v>0</v>
      </c>
      <c r="AB8" s="141">
        <f t="shared" si="1"/>
        <v>9.5</v>
      </c>
      <c r="AC8" s="141">
        <f t="shared" si="1"/>
        <v>0</v>
      </c>
      <c r="AD8" s="141">
        <f t="shared" si="1"/>
        <v>0</v>
      </c>
      <c r="AE8" s="141">
        <f t="shared" si="1"/>
        <v>0</v>
      </c>
      <c r="AF8" s="141">
        <f t="shared" si="1"/>
        <v>3.96</v>
      </c>
      <c r="AG8" s="141">
        <f t="shared" si="1"/>
        <v>0</v>
      </c>
      <c r="AH8" s="141">
        <f t="shared" si="1"/>
        <v>3</v>
      </c>
      <c r="AI8" s="141">
        <f t="shared" si="1"/>
        <v>0</v>
      </c>
      <c r="AJ8" s="141">
        <f t="shared" si="1"/>
        <v>0</v>
      </c>
      <c r="AK8" s="141">
        <f t="shared" si="1"/>
        <v>0</v>
      </c>
      <c r="AL8" s="141">
        <f t="shared" si="1"/>
        <v>0</v>
      </c>
      <c r="AM8" s="141">
        <f t="shared" si="1"/>
        <v>0</v>
      </c>
      <c r="AN8" s="141">
        <f t="shared" si="1"/>
        <v>0</v>
      </c>
      <c r="AO8" s="141">
        <f t="shared" si="1"/>
        <v>0</v>
      </c>
      <c r="AP8" s="141">
        <f t="shared" si="1"/>
        <v>0</v>
      </c>
      <c r="AQ8" s="141">
        <f t="shared" si="1"/>
        <v>0</v>
      </c>
      <c r="AR8" s="141">
        <f t="shared" si="1"/>
        <v>0</v>
      </c>
      <c r="AS8" s="141">
        <f t="shared" si="1"/>
        <v>124.62</v>
      </c>
      <c r="AT8" s="141">
        <f>AT9+AT16+AT21+AT27+AT30</f>
        <v>132.99</v>
      </c>
      <c r="AU8" s="141">
        <f aca="true" t="shared" si="2" ref="AU8:BJ8">AU9+AU16+AU21+AU27+AU30</f>
        <v>0</v>
      </c>
      <c r="AV8" s="141">
        <f t="shared" si="2"/>
        <v>0</v>
      </c>
      <c r="AW8" s="141">
        <f t="shared" si="2"/>
        <v>0</v>
      </c>
      <c r="AX8" s="141">
        <f t="shared" si="2"/>
        <v>0</v>
      </c>
      <c r="AY8" s="141">
        <f t="shared" si="2"/>
        <v>31.92</v>
      </c>
      <c r="AZ8" s="141">
        <f t="shared" si="2"/>
        <v>50.4</v>
      </c>
      <c r="BA8" s="141">
        <f t="shared" si="2"/>
        <v>0</v>
      </c>
      <c r="BB8" s="141">
        <f t="shared" si="2"/>
        <v>0</v>
      </c>
      <c r="BC8" s="141">
        <f t="shared" si="2"/>
        <v>0</v>
      </c>
      <c r="BD8" s="141">
        <f t="shared" si="2"/>
        <v>0</v>
      </c>
      <c r="BE8" s="141">
        <f t="shared" si="2"/>
        <v>22.119999999999997</v>
      </c>
      <c r="BF8" s="141">
        <f t="shared" si="2"/>
        <v>0</v>
      </c>
      <c r="BG8" s="141">
        <f t="shared" si="2"/>
        <v>0</v>
      </c>
      <c r="BH8" s="141">
        <f t="shared" si="2"/>
        <v>0</v>
      </c>
      <c r="BI8" s="141">
        <f t="shared" si="2"/>
        <v>0</v>
      </c>
      <c r="BJ8" s="141">
        <f t="shared" si="2"/>
        <v>28.549999999999997</v>
      </c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</row>
    <row r="9" spans="1:111" s="139" customFormat="1" ht="33" customHeight="1">
      <c r="A9" s="112" t="s">
        <v>56</v>
      </c>
      <c r="B9" s="112"/>
      <c r="C9" s="112"/>
      <c r="D9" s="142"/>
      <c r="E9" s="112" t="s">
        <v>57</v>
      </c>
      <c r="F9" s="141">
        <f aca="true" t="shared" si="3" ref="F9:F32">G9+R9+AT9</f>
        <v>242.39</v>
      </c>
      <c r="G9" s="141">
        <f aca="true" t="shared" si="4" ref="G9:G32">H9+I9+J9+K9+L9+M9+N9+O9+P9+Q9</f>
        <v>96.01999999999998</v>
      </c>
      <c r="H9" s="141">
        <f>H10+H14</f>
        <v>32.79</v>
      </c>
      <c r="I9" s="141">
        <f aca="true" t="shared" si="5" ref="I9:Q9">I10+I14</f>
        <v>42.69</v>
      </c>
      <c r="J9" s="141">
        <f t="shared" si="5"/>
        <v>4.74</v>
      </c>
      <c r="K9" s="141">
        <f t="shared" si="5"/>
        <v>15.8</v>
      </c>
      <c r="L9" s="141">
        <f t="shared" si="5"/>
        <v>0</v>
      </c>
      <c r="M9" s="141">
        <f t="shared" si="5"/>
        <v>0</v>
      </c>
      <c r="N9" s="141">
        <f t="shared" si="5"/>
        <v>0</v>
      </c>
      <c r="O9" s="141">
        <f t="shared" si="5"/>
        <v>0</v>
      </c>
      <c r="P9" s="141">
        <f t="shared" si="5"/>
        <v>0</v>
      </c>
      <c r="Q9" s="141">
        <f t="shared" si="5"/>
        <v>0</v>
      </c>
      <c r="R9" s="141">
        <f aca="true" t="shared" si="6" ref="R9:R32">SUM(S9:AS9)</f>
        <v>110.48</v>
      </c>
      <c r="S9" s="141">
        <f>S10+S14</f>
        <v>12.84</v>
      </c>
      <c r="T9" s="141">
        <f aca="true" t="shared" si="7" ref="T9:AS9">T10+T14</f>
        <v>9.959999999999999</v>
      </c>
      <c r="U9" s="141">
        <f t="shared" si="7"/>
        <v>0</v>
      </c>
      <c r="V9" s="141">
        <f t="shared" si="7"/>
        <v>0</v>
      </c>
      <c r="W9" s="141">
        <f t="shared" si="7"/>
        <v>3.6</v>
      </c>
      <c r="X9" s="141">
        <f t="shared" si="7"/>
        <v>4</v>
      </c>
      <c r="Y9" s="141">
        <f t="shared" si="7"/>
        <v>0</v>
      </c>
      <c r="Z9" s="141">
        <f t="shared" si="7"/>
        <v>0</v>
      </c>
      <c r="AA9" s="141">
        <f t="shared" si="7"/>
        <v>0</v>
      </c>
      <c r="AB9" s="141">
        <f t="shared" si="7"/>
        <v>9.5</v>
      </c>
      <c r="AC9" s="141">
        <f t="shared" si="7"/>
        <v>0</v>
      </c>
      <c r="AD9" s="141">
        <f t="shared" si="7"/>
        <v>0</v>
      </c>
      <c r="AE9" s="141">
        <f t="shared" si="7"/>
        <v>0</v>
      </c>
      <c r="AF9" s="141">
        <f t="shared" si="7"/>
        <v>3.96</v>
      </c>
      <c r="AG9" s="141">
        <f t="shared" si="7"/>
        <v>0</v>
      </c>
      <c r="AH9" s="141">
        <f t="shared" si="7"/>
        <v>3</v>
      </c>
      <c r="AI9" s="141">
        <f t="shared" si="7"/>
        <v>0</v>
      </c>
      <c r="AJ9" s="141">
        <f t="shared" si="7"/>
        <v>0</v>
      </c>
      <c r="AK9" s="141">
        <f t="shared" si="7"/>
        <v>0</v>
      </c>
      <c r="AL9" s="141">
        <f t="shared" si="7"/>
        <v>0</v>
      </c>
      <c r="AM9" s="141">
        <f t="shared" si="7"/>
        <v>0</v>
      </c>
      <c r="AN9" s="141">
        <f t="shared" si="7"/>
        <v>0</v>
      </c>
      <c r="AO9" s="141">
        <f t="shared" si="7"/>
        <v>0</v>
      </c>
      <c r="AP9" s="141">
        <f t="shared" si="7"/>
        <v>0</v>
      </c>
      <c r="AQ9" s="141">
        <f t="shared" si="7"/>
        <v>0</v>
      </c>
      <c r="AR9" s="141">
        <f t="shared" si="7"/>
        <v>0</v>
      </c>
      <c r="AS9" s="141">
        <f t="shared" si="7"/>
        <v>63.620000000000005</v>
      </c>
      <c r="AT9" s="141">
        <f>SUM(AU9:BJ9)</f>
        <v>35.89</v>
      </c>
      <c r="AU9" s="141">
        <f>AU10+AU14</f>
        <v>0</v>
      </c>
      <c r="AV9" s="141">
        <f aca="true" t="shared" si="8" ref="AV9:BJ9">AV10+AV14</f>
        <v>0</v>
      </c>
      <c r="AW9" s="141">
        <f t="shared" si="8"/>
        <v>0</v>
      </c>
      <c r="AX9" s="141">
        <f t="shared" si="8"/>
        <v>0</v>
      </c>
      <c r="AY9" s="141">
        <f t="shared" si="8"/>
        <v>0</v>
      </c>
      <c r="AZ9" s="141">
        <f t="shared" si="8"/>
        <v>0</v>
      </c>
      <c r="BA9" s="141">
        <f t="shared" si="8"/>
        <v>0</v>
      </c>
      <c r="BB9" s="141">
        <f t="shared" si="8"/>
        <v>0</v>
      </c>
      <c r="BC9" s="141">
        <f t="shared" si="8"/>
        <v>0</v>
      </c>
      <c r="BD9" s="141">
        <f t="shared" si="8"/>
        <v>0</v>
      </c>
      <c r="BE9" s="141">
        <f t="shared" si="8"/>
        <v>9.4</v>
      </c>
      <c r="BF9" s="141">
        <f t="shared" si="8"/>
        <v>0</v>
      </c>
      <c r="BG9" s="141">
        <f t="shared" si="8"/>
        <v>0</v>
      </c>
      <c r="BH9" s="141">
        <f t="shared" si="8"/>
        <v>0</v>
      </c>
      <c r="BI9" s="141">
        <f t="shared" si="8"/>
        <v>0</v>
      </c>
      <c r="BJ9" s="141">
        <f t="shared" si="8"/>
        <v>26.49</v>
      </c>
      <c r="BK9" s="141">
        <f aca="true" t="shared" si="9" ref="BK9:BR9">BK10+BK14</f>
        <v>0</v>
      </c>
      <c r="BL9" s="141">
        <f t="shared" si="9"/>
        <v>0</v>
      </c>
      <c r="BM9" s="141">
        <f t="shared" si="9"/>
        <v>0</v>
      </c>
      <c r="BN9" s="141">
        <f t="shared" si="9"/>
        <v>0</v>
      </c>
      <c r="BO9" s="141">
        <f t="shared" si="9"/>
        <v>0</v>
      </c>
      <c r="BP9" s="141">
        <f t="shared" si="9"/>
        <v>0</v>
      </c>
      <c r="BQ9" s="141">
        <f t="shared" si="9"/>
        <v>0</v>
      </c>
      <c r="BR9" s="141">
        <f t="shared" si="9"/>
        <v>0</v>
      </c>
      <c r="BS9" s="141">
        <f aca="true" t="shared" si="10" ref="BS9:DG9">BS10+BS14</f>
        <v>0</v>
      </c>
      <c r="BT9" s="141">
        <f t="shared" si="10"/>
        <v>0</v>
      </c>
      <c r="BU9" s="141">
        <f t="shared" si="10"/>
        <v>0</v>
      </c>
      <c r="BV9" s="141">
        <f t="shared" si="10"/>
        <v>0</v>
      </c>
      <c r="BW9" s="141">
        <f t="shared" si="10"/>
        <v>0</v>
      </c>
      <c r="BX9" s="141">
        <f t="shared" si="10"/>
        <v>0</v>
      </c>
      <c r="BY9" s="141">
        <f t="shared" si="10"/>
        <v>0</v>
      </c>
      <c r="BZ9" s="141">
        <f t="shared" si="10"/>
        <v>0</v>
      </c>
      <c r="CA9" s="141">
        <f t="shared" si="10"/>
        <v>0</v>
      </c>
      <c r="CB9" s="141">
        <f t="shared" si="10"/>
        <v>0</v>
      </c>
      <c r="CC9" s="141">
        <f t="shared" si="10"/>
        <v>0</v>
      </c>
      <c r="CD9" s="141">
        <f t="shared" si="10"/>
        <v>0</v>
      </c>
      <c r="CE9" s="141">
        <f t="shared" si="10"/>
        <v>0</v>
      </c>
      <c r="CF9" s="141">
        <f t="shared" si="10"/>
        <v>0</v>
      </c>
      <c r="CG9" s="141">
        <f t="shared" si="10"/>
        <v>0</v>
      </c>
      <c r="CH9" s="141">
        <f t="shared" si="10"/>
        <v>0</v>
      </c>
      <c r="CI9" s="141">
        <f t="shared" si="10"/>
        <v>0</v>
      </c>
      <c r="CJ9" s="141">
        <f t="shared" si="10"/>
        <v>0</v>
      </c>
      <c r="CK9" s="141">
        <f t="shared" si="10"/>
        <v>0</v>
      </c>
      <c r="CL9" s="141">
        <f t="shared" si="10"/>
        <v>0</v>
      </c>
      <c r="CM9" s="141">
        <f t="shared" si="10"/>
        <v>0</v>
      </c>
      <c r="CN9" s="141">
        <f t="shared" si="10"/>
        <v>0</v>
      </c>
      <c r="CO9" s="141">
        <f t="shared" si="10"/>
        <v>0</v>
      </c>
      <c r="CP9" s="141">
        <f t="shared" si="10"/>
        <v>0</v>
      </c>
      <c r="CQ9" s="141">
        <f t="shared" si="10"/>
        <v>0</v>
      </c>
      <c r="CR9" s="141">
        <f t="shared" si="10"/>
        <v>0</v>
      </c>
      <c r="CS9" s="141">
        <f t="shared" si="10"/>
        <v>0</v>
      </c>
      <c r="CT9" s="141">
        <f t="shared" si="10"/>
        <v>0</v>
      </c>
      <c r="CU9" s="141">
        <f t="shared" si="10"/>
        <v>0</v>
      </c>
      <c r="CV9" s="141">
        <f t="shared" si="10"/>
        <v>0</v>
      </c>
      <c r="CW9" s="141">
        <f t="shared" si="10"/>
        <v>0</v>
      </c>
      <c r="CX9" s="141">
        <f t="shared" si="10"/>
        <v>0</v>
      </c>
      <c r="CY9" s="141">
        <f t="shared" si="10"/>
        <v>0</v>
      </c>
      <c r="CZ9" s="141">
        <f t="shared" si="10"/>
        <v>0</v>
      </c>
      <c r="DA9" s="141">
        <f t="shared" si="10"/>
        <v>0</v>
      </c>
      <c r="DB9" s="141">
        <f t="shared" si="10"/>
        <v>0</v>
      </c>
      <c r="DC9" s="141">
        <f t="shared" si="10"/>
        <v>0</v>
      </c>
      <c r="DD9" s="141">
        <f t="shared" si="10"/>
        <v>0</v>
      </c>
      <c r="DE9" s="141">
        <f t="shared" si="10"/>
        <v>0</v>
      </c>
      <c r="DF9" s="141">
        <f t="shared" si="10"/>
        <v>0</v>
      </c>
      <c r="DG9" s="141">
        <f t="shared" si="10"/>
        <v>0</v>
      </c>
    </row>
    <row r="10" spans="1:111" s="139" customFormat="1" ht="33" customHeight="1">
      <c r="A10" s="112" t="s">
        <v>272</v>
      </c>
      <c r="B10" s="112" t="s">
        <v>278</v>
      </c>
      <c r="C10" s="112"/>
      <c r="D10" s="142"/>
      <c r="E10" s="112" t="s">
        <v>279</v>
      </c>
      <c r="F10" s="141">
        <f t="shared" si="3"/>
        <v>216.53000000000003</v>
      </c>
      <c r="G10" s="141">
        <f t="shared" si="4"/>
        <v>76.25</v>
      </c>
      <c r="H10" s="141">
        <f>H11+H12+H13</f>
        <v>22.29</v>
      </c>
      <c r="I10" s="141">
        <f aca="true" t="shared" si="11" ref="I10:Q10">I11+I12+I13</f>
        <v>33.42</v>
      </c>
      <c r="J10" s="141">
        <f t="shared" si="11"/>
        <v>4.74</v>
      </c>
      <c r="K10" s="141">
        <f t="shared" si="11"/>
        <v>15.8</v>
      </c>
      <c r="L10" s="141">
        <f t="shared" si="11"/>
        <v>0</v>
      </c>
      <c r="M10" s="141">
        <f t="shared" si="11"/>
        <v>0</v>
      </c>
      <c r="N10" s="141">
        <f t="shared" si="11"/>
        <v>0</v>
      </c>
      <c r="O10" s="141">
        <f t="shared" si="11"/>
        <v>0</v>
      </c>
      <c r="P10" s="141">
        <f t="shared" si="11"/>
        <v>0</v>
      </c>
      <c r="Q10" s="141">
        <f t="shared" si="11"/>
        <v>0</v>
      </c>
      <c r="R10" s="141">
        <f t="shared" si="6"/>
        <v>106.42000000000002</v>
      </c>
      <c r="S10" s="141">
        <f>S11+S12+S13</f>
        <v>11.78</v>
      </c>
      <c r="T10" s="141">
        <f aca="true" t="shared" si="12" ref="T10:AS10">T11+T12+T13</f>
        <v>8.959999999999999</v>
      </c>
      <c r="U10" s="141">
        <f t="shared" si="12"/>
        <v>0</v>
      </c>
      <c r="V10" s="141">
        <f t="shared" si="12"/>
        <v>0</v>
      </c>
      <c r="W10" s="141">
        <f t="shared" si="12"/>
        <v>3.1</v>
      </c>
      <c r="X10" s="141">
        <f t="shared" si="12"/>
        <v>3.5</v>
      </c>
      <c r="Y10" s="141">
        <f t="shared" si="12"/>
        <v>0</v>
      </c>
      <c r="Z10" s="141">
        <f t="shared" si="12"/>
        <v>0</v>
      </c>
      <c r="AA10" s="141">
        <f t="shared" si="12"/>
        <v>0</v>
      </c>
      <c r="AB10" s="141">
        <f t="shared" si="12"/>
        <v>8.5</v>
      </c>
      <c r="AC10" s="141">
        <f t="shared" si="12"/>
        <v>0</v>
      </c>
      <c r="AD10" s="141">
        <f t="shared" si="12"/>
        <v>0</v>
      </c>
      <c r="AE10" s="141">
        <f t="shared" si="12"/>
        <v>0</v>
      </c>
      <c r="AF10" s="141">
        <f t="shared" si="12"/>
        <v>3.96</v>
      </c>
      <c r="AG10" s="141">
        <f t="shared" si="12"/>
        <v>0</v>
      </c>
      <c r="AH10" s="141">
        <f t="shared" si="12"/>
        <v>3</v>
      </c>
      <c r="AI10" s="141">
        <f t="shared" si="12"/>
        <v>0</v>
      </c>
      <c r="AJ10" s="141">
        <f t="shared" si="12"/>
        <v>0</v>
      </c>
      <c r="AK10" s="141">
        <f t="shared" si="12"/>
        <v>0</v>
      </c>
      <c r="AL10" s="141">
        <f t="shared" si="12"/>
        <v>0</v>
      </c>
      <c r="AM10" s="141">
        <f t="shared" si="12"/>
        <v>0</v>
      </c>
      <c r="AN10" s="141">
        <f t="shared" si="12"/>
        <v>0</v>
      </c>
      <c r="AO10" s="141">
        <f t="shared" si="12"/>
        <v>0</v>
      </c>
      <c r="AP10" s="141">
        <f t="shared" si="12"/>
        <v>0</v>
      </c>
      <c r="AQ10" s="141">
        <f t="shared" si="12"/>
        <v>0</v>
      </c>
      <c r="AR10" s="141">
        <f t="shared" si="12"/>
        <v>0</v>
      </c>
      <c r="AS10" s="141">
        <f t="shared" si="12"/>
        <v>63.620000000000005</v>
      </c>
      <c r="AT10" s="141">
        <f aca="true" t="shared" si="13" ref="AT10:AT32">SUM(AU10:BJ10)</f>
        <v>33.86</v>
      </c>
      <c r="AU10" s="141">
        <f>AU11+AU12+AU13</f>
        <v>0</v>
      </c>
      <c r="AV10" s="141">
        <f aca="true" t="shared" si="14" ref="AV10:BJ10">AV11+AV12+AV13</f>
        <v>0</v>
      </c>
      <c r="AW10" s="141">
        <f t="shared" si="14"/>
        <v>0</v>
      </c>
      <c r="AX10" s="141">
        <f t="shared" si="14"/>
        <v>0</v>
      </c>
      <c r="AY10" s="141">
        <f t="shared" si="14"/>
        <v>0</v>
      </c>
      <c r="AZ10" s="141">
        <f t="shared" si="14"/>
        <v>0</v>
      </c>
      <c r="BA10" s="141">
        <f t="shared" si="14"/>
        <v>0</v>
      </c>
      <c r="BB10" s="141">
        <f t="shared" si="14"/>
        <v>0</v>
      </c>
      <c r="BC10" s="141">
        <f t="shared" si="14"/>
        <v>0</v>
      </c>
      <c r="BD10" s="141">
        <f t="shared" si="14"/>
        <v>0</v>
      </c>
      <c r="BE10" s="141">
        <f t="shared" si="14"/>
        <v>7.37</v>
      </c>
      <c r="BF10" s="141">
        <f t="shared" si="14"/>
        <v>0</v>
      </c>
      <c r="BG10" s="141">
        <f t="shared" si="14"/>
        <v>0</v>
      </c>
      <c r="BH10" s="141">
        <f t="shared" si="14"/>
        <v>0</v>
      </c>
      <c r="BI10" s="141">
        <f t="shared" si="14"/>
        <v>0</v>
      </c>
      <c r="BJ10" s="141">
        <f t="shared" si="14"/>
        <v>26.49</v>
      </c>
      <c r="BK10" s="141">
        <f aca="true" t="shared" si="15" ref="BK10:BR10">BK11+BK12+BK13</f>
        <v>0</v>
      </c>
      <c r="BL10" s="141">
        <f t="shared" si="15"/>
        <v>0</v>
      </c>
      <c r="BM10" s="141">
        <f t="shared" si="15"/>
        <v>0</v>
      </c>
      <c r="BN10" s="141">
        <f t="shared" si="15"/>
        <v>0</v>
      </c>
      <c r="BO10" s="141">
        <f t="shared" si="15"/>
        <v>0</v>
      </c>
      <c r="BP10" s="141">
        <f t="shared" si="15"/>
        <v>0</v>
      </c>
      <c r="BQ10" s="141">
        <f t="shared" si="15"/>
        <v>0</v>
      </c>
      <c r="BR10" s="141">
        <f t="shared" si="15"/>
        <v>0</v>
      </c>
      <c r="BS10" s="141">
        <f aca="true" t="shared" si="16" ref="BS10:DG10">BS11+BS12+BS13</f>
        <v>0</v>
      </c>
      <c r="BT10" s="141">
        <f t="shared" si="16"/>
        <v>0</v>
      </c>
      <c r="BU10" s="141">
        <f t="shared" si="16"/>
        <v>0</v>
      </c>
      <c r="BV10" s="141">
        <f t="shared" si="16"/>
        <v>0</v>
      </c>
      <c r="BW10" s="141">
        <f t="shared" si="16"/>
        <v>0</v>
      </c>
      <c r="BX10" s="141">
        <f t="shared" si="16"/>
        <v>0</v>
      </c>
      <c r="BY10" s="141">
        <f t="shared" si="16"/>
        <v>0</v>
      </c>
      <c r="BZ10" s="141">
        <f t="shared" si="16"/>
        <v>0</v>
      </c>
      <c r="CA10" s="141">
        <f t="shared" si="16"/>
        <v>0</v>
      </c>
      <c r="CB10" s="141">
        <f t="shared" si="16"/>
        <v>0</v>
      </c>
      <c r="CC10" s="141">
        <f t="shared" si="16"/>
        <v>0</v>
      </c>
      <c r="CD10" s="141">
        <f t="shared" si="16"/>
        <v>0</v>
      </c>
      <c r="CE10" s="141">
        <f t="shared" si="16"/>
        <v>0</v>
      </c>
      <c r="CF10" s="141">
        <f t="shared" si="16"/>
        <v>0</v>
      </c>
      <c r="CG10" s="141">
        <f t="shared" si="16"/>
        <v>0</v>
      </c>
      <c r="CH10" s="141">
        <f t="shared" si="16"/>
        <v>0</v>
      </c>
      <c r="CI10" s="141">
        <f t="shared" si="16"/>
        <v>0</v>
      </c>
      <c r="CJ10" s="141">
        <f t="shared" si="16"/>
        <v>0</v>
      </c>
      <c r="CK10" s="141">
        <f t="shared" si="16"/>
        <v>0</v>
      </c>
      <c r="CL10" s="141">
        <f t="shared" si="16"/>
        <v>0</v>
      </c>
      <c r="CM10" s="141">
        <f t="shared" si="16"/>
        <v>0</v>
      </c>
      <c r="CN10" s="141">
        <f t="shared" si="16"/>
        <v>0</v>
      </c>
      <c r="CO10" s="141">
        <f t="shared" si="16"/>
        <v>0</v>
      </c>
      <c r="CP10" s="141">
        <f t="shared" si="16"/>
        <v>0</v>
      </c>
      <c r="CQ10" s="141">
        <f t="shared" si="16"/>
        <v>0</v>
      </c>
      <c r="CR10" s="141">
        <f t="shared" si="16"/>
        <v>0</v>
      </c>
      <c r="CS10" s="141">
        <f t="shared" si="16"/>
        <v>0</v>
      </c>
      <c r="CT10" s="141">
        <f t="shared" si="16"/>
        <v>0</v>
      </c>
      <c r="CU10" s="141">
        <f t="shared" si="16"/>
        <v>0</v>
      </c>
      <c r="CV10" s="141">
        <f t="shared" si="16"/>
        <v>0</v>
      </c>
      <c r="CW10" s="141">
        <f t="shared" si="16"/>
        <v>0</v>
      </c>
      <c r="CX10" s="141">
        <f t="shared" si="16"/>
        <v>0</v>
      </c>
      <c r="CY10" s="141">
        <f t="shared" si="16"/>
        <v>0</v>
      </c>
      <c r="CZ10" s="141">
        <f t="shared" si="16"/>
        <v>0</v>
      </c>
      <c r="DA10" s="141">
        <f t="shared" si="16"/>
        <v>0</v>
      </c>
      <c r="DB10" s="141">
        <f t="shared" si="16"/>
        <v>0</v>
      </c>
      <c r="DC10" s="141">
        <f t="shared" si="16"/>
        <v>0</v>
      </c>
      <c r="DD10" s="141">
        <f t="shared" si="16"/>
        <v>0</v>
      </c>
      <c r="DE10" s="141">
        <f t="shared" si="16"/>
        <v>0</v>
      </c>
      <c r="DF10" s="141">
        <f t="shared" si="16"/>
        <v>0</v>
      </c>
      <c r="DG10" s="141">
        <f t="shared" si="16"/>
        <v>0</v>
      </c>
    </row>
    <row r="11" spans="1:111" s="139" customFormat="1" ht="33" customHeight="1">
      <c r="A11" s="112" t="s">
        <v>56</v>
      </c>
      <c r="B11" s="112" t="s">
        <v>278</v>
      </c>
      <c r="C11" s="112" t="s">
        <v>280</v>
      </c>
      <c r="D11" s="142"/>
      <c r="E11" s="112" t="s">
        <v>226</v>
      </c>
      <c r="F11" s="141">
        <f t="shared" si="3"/>
        <v>88.80000000000001</v>
      </c>
      <c r="G11" s="141">
        <f t="shared" si="4"/>
        <v>62.45</v>
      </c>
      <c r="H11" s="134">
        <v>16.09</v>
      </c>
      <c r="I11" s="134">
        <v>27.02</v>
      </c>
      <c r="J11" s="134">
        <v>3.54</v>
      </c>
      <c r="K11" s="134">
        <v>15.8</v>
      </c>
      <c r="L11" s="134"/>
      <c r="M11" s="134"/>
      <c r="N11" s="143"/>
      <c r="O11" s="143"/>
      <c r="P11" s="143"/>
      <c r="Q11" s="143"/>
      <c r="R11" s="141">
        <f t="shared" si="6"/>
        <v>18.98</v>
      </c>
      <c r="S11" s="134">
        <v>3.92</v>
      </c>
      <c r="T11" s="134">
        <v>3.9</v>
      </c>
      <c r="U11" s="134"/>
      <c r="V11" s="134"/>
      <c r="W11" s="134">
        <v>0.6</v>
      </c>
      <c r="X11" s="134">
        <v>1.5</v>
      </c>
      <c r="Y11" s="134"/>
      <c r="Z11" s="134"/>
      <c r="AA11" s="134"/>
      <c r="AB11" s="134">
        <v>2</v>
      </c>
      <c r="AC11" s="134"/>
      <c r="AD11" s="134"/>
      <c r="AE11" s="134"/>
      <c r="AF11" s="134">
        <v>1</v>
      </c>
      <c r="AG11" s="134"/>
      <c r="AH11" s="134">
        <v>3</v>
      </c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>
        <v>3.06</v>
      </c>
      <c r="AT11" s="141">
        <f t="shared" si="13"/>
        <v>7.37</v>
      </c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>
        <v>7.37</v>
      </c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</row>
    <row r="12" spans="1:111" s="139" customFormat="1" ht="33" customHeight="1">
      <c r="A12" s="112" t="s">
        <v>56</v>
      </c>
      <c r="B12" s="112" t="s">
        <v>278</v>
      </c>
      <c r="C12" s="112" t="s">
        <v>281</v>
      </c>
      <c r="D12" s="142"/>
      <c r="E12" s="112" t="s">
        <v>282</v>
      </c>
      <c r="F12" s="141">
        <f t="shared" si="3"/>
        <v>15.600000000000001</v>
      </c>
      <c r="G12" s="141">
        <f t="shared" si="4"/>
        <v>13.8</v>
      </c>
      <c r="H12" s="134">
        <v>6.2</v>
      </c>
      <c r="I12" s="134">
        <v>6.4</v>
      </c>
      <c r="J12" s="134">
        <v>1.2</v>
      </c>
      <c r="K12" s="143"/>
      <c r="L12" s="143"/>
      <c r="M12" s="143"/>
      <c r="N12" s="142"/>
      <c r="O12" s="143"/>
      <c r="P12" s="143"/>
      <c r="Q12" s="143"/>
      <c r="R12" s="141">
        <f t="shared" si="6"/>
        <v>1.8</v>
      </c>
      <c r="S12" s="134">
        <v>1.8</v>
      </c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41">
        <f t="shared" si="13"/>
        <v>0</v>
      </c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</row>
    <row r="13" spans="1:111" s="139" customFormat="1" ht="33" customHeight="1">
      <c r="A13" s="112" t="s">
        <v>272</v>
      </c>
      <c r="B13" s="112" t="s">
        <v>278</v>
      </c>
      <c r="C13" s="112" t="s">
        <v>283</v>
      </c>
      <c r="D13" s="142"/>
      <c r="E13" s="112" t="s">
        <v>284</v>
      </c>
      <c r="F13" s="141">
        <f t="shared" si="3"/>
        <v>112.13</v>
      </c>
      <c r="G13" s="141">
        <f t="shared" si="4"/>
        <v>0</v>
      </c>
      <c r="H13" s="143"/>
      <c r="I13" s="143"/>
      <c r="J13" s="143"/>
      <c r="K13" s="143"/>
      <c r="L13" s="143"/>
      <c r="M13" s="143"/>
      <c r="N13" s="142"/>
      <c r="O13" s="143"/>
      <c r="P13" s="143"/>
      <c r="Q13" s="143"/>
      <c r="R13" s="141">
        <f t="shared" si="6"/>
        <v>85.64</v>
      </c>
      <c r="S13" s="134">
        <v>6.06</v>
      </c>
      <c r="T13" s="134">
        <v>5.06</v>
      </c>
      <c r="U13" s="134"/>
      <c r="V13" s="134"/>
      <c r="W13" s="134">
        <v>2.5</v>
      </c>
      <c r="X13" s="134">
        <v>2</v>
      </c>
      <c r="Y13" s="134"/>
      <c r="Z13" s="134"/>
      <c r="AA13" s="134"/>
      <c r="AB13" s="134">
        <v>6.5</v>
      </c>
      <c r="AC13" s="134"/>
      <c r="AD13" s="134"/>
      <c r="AE13" s="134"/>
      <c r="AF13" s="134">
        <v>2.96</v>
      </c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>
        <v>60.56</v>
      </c>
      <c r="AT13" s="141">
        <f t="shared" si="13"/>
        <v>26.49</v>
      </c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>
        <v>26.49</v>
      </c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</row>
    <row r="14" spans="1:111" s="139" customFormat="1" ht="33" customHeight="1">
      <c r="A14" s="112" t="s">
        <v>272</v>
      </c>
      <c r="B14" s="112" t="s">
        <v>273</v>
      </c>
      <c r="C14" s="112"/>
      <c r="D14" s="142"/>
      <c r="E14" s="112" t="s">
        <v>274</v>
      </c>
      <c r="F14" s="141">
        <f t="shared" si="3"/>
        <v>25.86</v>
      </c>
      <c r="G14" s="141">
        <f t="shared" si="4"/>
        <v>19.77</v>
      </c>
      <c r="H14" s="141">
        <f>H15</f>
        <v>10.5</v>
      </c>
      <c r="I14" s="141">
        <f aca="true" t="shared" si="17" ref="I14:Q14">I15</f>
        <v>9.27</v>
      </c>
      <c r="J14" s="141">
        <f t="shared" si="17"/>
        <v>0</v>
      </c>
      <c r="K14" s="141">
        <f t="shared" si="17"/>
        <v>0</v>
      </c>
      <c r="L14" s="141">
        <f t="shared" si="17"/>
        <v>0</v>
      </c>
      <c r="M14" s="141">
        <f t="shared" si="17"/>
        <v>0</v>
      </c>
      <c r="N14" s="141">
        <f t="shared" si="17"/>
        <v>0</v>
      </c>
      <c r="O14" s="141">
        <f t="shared" si="17"/>
        <v>0</v>
      </c>
      <c r="P14" s="141">
        <f t="shared" si="17"/>
        <v>0</v>
      </c>
      <c r="Q14" s="141">
        <f t="shared" si="17"/>
        <v>0</v>
      </c>
      <c r="R14" s="141">
        <f t="shared" si="6"/>
        <v>4.0600000000000005</v>
      </c>
      <c r="S14" s="143">
        <f>S15</f>
        <v>1.06</v>
      </c>
      <c r="T14" s="143">
        <f aca="true" t="shared" si="18" ref="T14:AS14">T15</f>
        <v>1</v>
      </c>
      <c r="U14" s="143">
        <f t="shared" si="18"/>
        <v>0</v>
      </c>
      <c r="V14" s="143">
        <f t="shared" si="18"/>
        <v>0</v>
      </c>
      <c r="W14" s="143">
        <f t="shared" si="18"/>
        <v>0.5</v>
      </c>
      <c r="X14" s="143">
        <f t="shared" si="18"/>
        <v>0.5</v>
      </c>
      <c r="Y14" s="143">
        <f t="shared" si="18"/>
        <v>0</v>
      </c>
      <c r="Z14" s="143">
        <f t="shared" si="18"/>
        <v>0</v>
      </c>
      <c r="AA14" s="143">
        <f t="shared" si="18"/>
        <v>0</v>
      </c>
      <c r="AB14" s="143">
        <f t="shared" si="18"/>
        <v>1</v>
      </c>
      <c r="AC14" s="143">
        <f t="shared" si="18"/>
        <v>0</v>
      </c>
      <c r="AD14" s="143">
        <f t="shared" si="18"/>
        <v>0</v>
      </c>
      <c r="AE14" s="143">
        <f t="shared" si="18"/>
        <v>0</v>
      </c>
      <c r="AF14" s="143">
        <f t="shared" si="18"/>
        <v>0</v>
      </c>
      <c r="AG14" s="143">
        <f t="shared" si="18"/>
        <v>0</v>
      </c>
      <c r="AH14" s="143">
        <f t="shared" si="18"/>
        <v>0</v>
      </c>
      <c r="AI14" s="143">
        <f t="shared" si="18"/>
        <v>0</v>
      </c>
      <c r="AJ14" s="143">
        <f t="shared" si="18"/>
        <v>0</v>
      </c>
      <c r="AK14" s="143">
        <f t="shared" si="18"/>
        <v>0</v>
      </c>
      <c r="AL14" s="143">
        <f t="shared" si="18"/>
        <v>0</v>
      </c>
      <c r="AM14" s="143">
        <f t="shared" si="18"/>
        <v>0</v>
      </c>
      <c r="AN14" s="143">
        <f t="shared" si="18"/>
        <v>0</v>
      </c>
      <c r="AO14" s="143">
        <f t="shared" si="18"/>
        <v>0</v>
      </c>
      <c r="AP14" s="143">
        <f t="shared" si="18"/>
        <v>0</v>
      </c>
      <c r="AQ14" s="143">
        <f t="shared" si="18"/>
        <v>0</v>
      </c>
      <c r="AR14" s="143">
        <f t="shared" si="18"/>
        <v>0</v>
      </c>
      <c r="AS14" s="143">
        <f t="shared" si="18"/>
        <v>0</v>
      </c>
      <c r="AT14" s="141">
        <f t="shared" si="13"/>
        <v>2.03</v>
      </c>
      <c r="AU14" s="143">
        <f>AU15</f>
        <v>0</v>
      </c>
      <c r="AV14" s="143">
        <f aca="true" t="shared" si="19" ref="AV14:BJ14">AV15</f>
        <v>0</v>
      </c>
      <c r="AW14" s="143">
        <f t="shared" si="19"/>
        <v>0</v>
      </c>
      <c r="AX14" s="143">
        <f t="shared" si="19"/>
        <v>0</v>
      </c>
      <c r="AY14" s="143">
        <f t="shared" si="19"/>
        <v>0</v>
      </c>
      <c r="AZ14" s="143">
        <f t="shared" si="19"/>
        <v>0</v>
      </c>
      <c r="BA14" s="143">
        <f t="shared" si="19"/>
        <v>0</v>
      </c>
      <c r="BB14" s="143">
        <f t="shared" si="19"/>
        <v>0</v>
      </c>
      <c r="BC14" s="143">
        <f t="shared" si="19"/>
        <v>0</v>
      </c>
      <c r="BD14" s="143">
        <f t="shared" si="19"/>
        <v>0</v>
      </c>
      <c r="BE14" s="143">
        <f t="shared" si="19"/>
        <v>2.03</v>
      </c>
      <c r="BF14" s="143">
        <f t="shared" si="19"/>
        <v>0</v>
      </c>
      <c r="BG14" s="143">
        <f t="shared" si="19"/>
        <v>0</v>
      </c>
      <c r="BH14" s="143">
        <f t="shared" si="19"/>
        <v>0</v>
      </c>
      <c r="BI14" s="143">
        <f t="shared" si="19"/>
        <v>0</v>
      </c>
      <c r="BJ14" s="143">
        <f t="shared" si="19"/>
        <v>0</v>
      </c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</row>
    <row r="15" spans="1:111" s="139" customFormat="1" ht="33" customHeight="1">
      <c r="A15" s="112" t="s">
        <v>272</v>
      </c>
      <c r="B15" s="112" t="s">
        <v>273</v>
      </c>
      <c r="C15" s="112" t="s">
        <v>280</v>
      </c>
      <c r="D15" s="142"/>
      <c r="E15" s="112" t="s">
        <v>226</v>
      </c>
      <c r="F15" s="141">
        <f t="shared" si="3"/>
        <v>25.86</v>
      </c>
      <c r="G15" s="141">
        <f t="shared" si="4"/>
        <v>19.77</v>
      </c>
      <c r="H15" s="134">
        <v>10.5</v>
      </c>
      <c r="I15" s="134">
        <v>9.27</v>
      </c>
      <c r="J15" s="143"/>
      <c r="K15" s="143"/>
      <c r="L15" s="143"/>
      <c r="M15" s="143"/>
      <c r="N15" s="143"/>
      <c r="O15" s="143"/>
      <c r="P15" s="143"/>
      <c r="Q15" s="143"/>
      <c r="R15" s="141">
        <f t="shared" si="6"/>
        <v>4.0600000000000005</v>
      </c>
      <c r="S15" s="134">
        <v>1.06</v>
      </c>
      <c r="T15" s="134">
        <v>1</v>
      </c>
      <c r="U15" s="134"/>
      <c r="V15" s="134"/>
      <c r="W15" s="134">
        <v>0.5</v>
      </c>
      <c r="X15" s="134">
        <v>0.5</v>
      </c>
      <c r="Y15" s="134"/>
      <c r="Z15" s="134"/>
      <c r="AA15" s="134"/>
      <c r="AB15" s="134">
        <v>1</v>
      </c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41">
        <f t="shared" si="13"/>
        <v>2.03</v>
      </c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>
        <v>2.03</v>
      </c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</row>
    <row r="16" spans="1:111" s="139" customFormat="1" ht="33" customHeight="1">
      <c r="A16" s="112" t="s">
        <v>227</v>
      </c>
      <c r="B16" s="112"/>
      <c r="C16" s="112"/>
      <c r="D16" s="142"/>
      <c r="E16" s="112" t="s">
        <v>267</v>
      </c>
      <c r="F16" s="141">
        <f t="shared" si="3"/>
        <v>70.41</v>
      </c>
      <c r="G16" s="141">
        <f t="shared" si="4"/>
        <v>20.01</v>
      </c>
      <c r="H16" s="141">
        <f>H17+H19</f>
        <v>0</v>
      </c>
      <c r="I16" s="141">
        <f aca="true" t="shared" si="20" ref="I16:Q16">I17+I19</f>
        <v>0</v>
      </c>
      <c r="J16" s="141">
        <f t="shared" si="20"/>
        <v>0</v>
      </c>
      <c r="K16" s="141">
        <f t="shared" si="20"/>
        <v>20.01</v>
      </c>
      <c r="L16" s="141">
        <f t="shared" si="20"/>
        <v>0</v>
      </c>
      <c r="M16" s="141">
        <f t="shared" si="20"/>
        <v>0</v>
      </c>
      <c r="N16" s="141">
        <f t="shared" si="20"/>
        <v>0</v>
      </c>
      <c r="O16" s="141">
        <f t="shared" si="20"/>
        <v>0</v>
      </c>
      <c r="P16" s="141">
        <f t="shared" si="20"/>
        <v>0</v>
      </c>
      <c r="Q16" s="141">
        <f t="shared" si="20"/>
        <v>0</v>
      </c>
      <c r="R16" s="141">
        <f t="shared" si="6"/>
        <v>0</v>
      </c>
      <c r="S16" s="141">
        <f>S17+S19</f>
        <v>0</v>
      </c>
      <c r="T16" s="141">
        <f aca="true" t="shared" si="21" ref="T16:AS16">T17+T19</f>
        <v>0</v>
      </c>
      <c r="U16" s="141">
        <f t="shared" si="21"/>
        <v>0</v>
      </c>
      <c r="V16" s="141">
        <f t="shared" si="21"/>
        <v>0</v>
      </c>
      <c r="W16" s="141">
        <f t="shared" si="21"/>
        <v>0</v>
      </c>
      <c r="X16" s="141">
        <f t="shared" si="21"/>
        <v>0</v>
      </c>
      <c r="Y16" s="141">
        <f t="shared" si="21"/>
        <v>0</v>
      </c>
      <c r="Z16" s="141">
        <f t="shared" si="21"/>
        <v>0</v>
      </c>
      <c r="AA16" s="141">
        <f t="shared" si="21"/>
        <v>0</v>
      </c>
      <c r="AB16" s="141">
        <f t="shared" si="21"/>
        <v>0</v>
      </c>
      <c r="AC16" s="141">
        <f t="shared" si="21"/>
        <v>0</v>
      </c>
      <c r="AD16" s="141">
        <f t="shared" si="21"/>
        <v>0</v>
      </c>
      <c r="AE16" s="141">
        <f t="shared" si="21"/>
        <v>0</v>
      </c>
      <c r="AF16" s="141">
        <f t="shared" si="21"/>
        <v>0</v>
      </c>
      <c r="AG16" s="141">
        <f t="shared" si="21"/>
        <v>0</v>
      </c>
      <c r="AH16" s="141">
        <f t="shared" si="21"/>
        <v>0</v>
      </c>
      <c r="AI16" s="141">
        <f t="shared" si="21"/>
        <v>0</v>
      </c>
      <c r="AJ16" s="141">
        <f t="shared" si="21"/>
        <v>0</v>
      </c>
      <c r="AK16" s="141">
        <f t="shared" si="21"/>
        <v>0</v>
      </c>
      <c r="AL16" s="141">
        <f t="shared" si="21"/>
        <v>0</v>
      </c>
      <c r="AM16" s="141">
        <f t="shared" si="21"/>
        <v>0</v>
      </c>
      <c r="AN16" s="141">
        <f t="shared" si="21"/>
        <v>0</v>
      </c>
      <c r="AO16" s="141">
        <f t="shared" si="21"/>
        <v>0</v>
      </c>
      <c r="AP16" s="141">
        <f t="shared" si="21"/>
        <v>0</v>
      </c>
      <c r="AQ16" s="141">
        <f t="shared" si="21"/>
        <v>0</v>
      </c>
      <c r="AR16" s="141">
        <f t="shared" si="21"/>
        <v>0</v>
      </c>
      <c r="AS16" s="141">
        <f t="shared" si="21"/>
        <v>0</v>
      </c>
      <c r="AT16" s="141">
        <f t="shared" si="13"/>
        <v>50.4</v>
      </c>
      <c r="AU16" s="141">
        <f>AU17+AU19</f>
        <v>0</v>
      </c>
      <c r="AV16" s="141">
        <f aca="true" t="shared" si="22" ref="AV16:BJ16">AV17+AV19</f>
        <v>0</v>
      </c>
      <c r="AW16" s="141">
        <f t="shared" si="22"/>
        <v>0</v>
      </c>
      <c r="AX16" s="141">
        <f t="shared" si="22"/>
        <v>0</v>
      </c>
      <c r="AY16" s="141">
        <f t="shared" si="22"/>
        <v>0</v>
      </c>
      <c r="AZ16" s="141">
        <f t="shared" si="22"/>
        <v>50.4</v>
      </c>
      <c r="BA16" s="141">
        <f t="shared" si="22"/>
        <v>0</v>
      </c>
      <c r="BB16" s="141">
        <f t="shared" si="22"/>
        <v>0</v>
      </c>
      <c r="BC16" s="141">
        <f t="shared" si="22"/>
        <v>0</v>
      </c>
      <c r="BD16" s="141">
        <f t="shared" si="22"/>
        <v>0</v>
      </c>
      <c r="BE16" s="141">
        <f t="shared" si="22"/>
        <v>0</v>
      </c>
      <c r="BF16" s="141">
        <f t="shared" si="22"/>
        <v>0</v>
      </c>
      <c r="BG16" s="141">
        <f t="shared" si="22"/>
        <v>0</v>
      </c>
      <c r="BH16" s="141">
        <f t="shared" si="22"/>
        <v>0</v>
      </c>
      <c r="BI16" s="141">
        <f t="shared" si="22"/>
        <v>0</v>
      </c>
      <c r="BJ16" s="141">
        <f t="shared" si="22"/>
        <v>0</v>
      </c>
      <c r="BK16" s="141">
        <f aca="true" t="shared" si="23" ref="BK16:BR16">BK17+BK19</f>
        <v>0</v>
      </c>
      <c r="BL16" s="141">
        <f t="shared" si="23"/>
        <v>0</v>
      </c>
      <c r="BM16" s="141">
        <f t="shared" si="23"/>
        <v>0</v>
      </c>
      <c r="BN16" s="141">
        <f t="shared" si="23"/>
        <v>0</v>
      </c>
      <c r="BO16" s="141">
        <f t="shared" si="23"/>
        <v>0</v>
      </c>
      <c r="BP16" s="141">
        <f t="shared" si="23"/>
        <v>0</v>
      </c>
      <c r="BQ16" s="141">
        <f t="shared" si="23"/>
        <v>0</v>
      </c>
      <c r="BR16" s="141">
        <f t="shared" si="23"/>
        <v>0</v>
      </c>
      <c r="BS16" s="141">
        <f aca="true" t="shared" si="24" ref="BS16:DG16">BS17+BS19</f>
        <v>0</v>
      </c>
      <c r="BT16" s="141">
        <f t="shared" si="24"/>
        <v>0</v>
      </c>
      <c r="BU16" s="141">
        <f t="shared" si="24"/>
        <v>0</v>
      </c>
      <c r="BV16" s="141">
        <f t="shared" si="24"/>
        <v>0</v>
      </c>
      <c r="BW16" s="141">
        <f t="shared" si="24"/>
        <v>0</v>
      </c>
      <c r="BX16" s="141">
        <f t="shared" si="24"/>
        <v>0</v>
      </c>
      <c r="BY16" s="141">
        <f t="shared" si="24"/>
        <v>0</v>
      </c>
      <c r="BZ16" s="141">
        <f t="shared" si="24"/>
        <v>0</v>
      </c>
      <c r="CA16" s="141">
        <f t="shared" si="24"/>
        <v>0</v>
      </c>
      <c r="CB16" s="141">
        <f t="shared" si="24"/>
        <v>0</v>
      </c>
      <c r="CC16" s="141">
        <f t="shared" si="24"/>
        <v>0</v>
      </c>
      <c r="CD16" s="141">
        <f t="shared" si="24"/>
        <v>0</v>
      </c>
      <c r="CE16" s="141">
        <f t="shared" si="24"/>
        <v>0</v>
      </c>
      <c r="CF16" s="141">
        <f t="shared" si="24"/>
        <v>0</v>
      </c>
      <c r="CG16" s="141">
        <f t="shared" si="24"/>
        <v>0</v>
      </c>
      <c r="CH16" s="141">
        <f t="shared" si="24"/>
        <v>0</v>
      </c>
      <c r="CI16" s="141">
        <f t="shared" si="24"/>
        <v>0</v>
      </c>
      <c r="CJ16" s="141">
        <f t="shared" si="24"/>
        <v>0</v>
      </c>
      <c r="CK16" s="141">
        <f t="shared" si="24"/>
        <v>0</v>
      </c>
      <c r="CL16" s="141">
        <f t="shared" si="24"/>
        <v>0</v>
      </c>
      <c r="CM16" s="141">
        <f t="shared" si="24"/>
        <v>0</v>
      </c>
      <c r="CN16" s="141">
        <f t="shared" si="24"/>
        <v>0</v>
      </c>
      <c r="CO16" s="141">
        <f t="shared" si="24"/>
        <v>0</v>
      </c>
      <c r="CP16" s="141">
        <f t="shared" si="24"/>
        <v>0</v>
      </c>
      <c r="CQ16" s="141">
        <f t="shared" si="24"/>
        <v>0</v>
      </c>
      <c r="CR16" s="141">
        <f t="shared" si="24"/>
        <v>0</v>
      </c>
      <c r="CS16" s="141">
        <f t="shared" si="24"/>
        <v>0</v>
      </c>
      <c r="CT16" s="141">
        <f t="shared" si="24"/>
        <v>0</v>
      </c>
      <c r="CU16" s="141">
        <f t="shared" si="24"/>
        <v>0</v>
      </c>
      <c r="CV16" s="141">
        <f t="shared" si="24"/>
        <v>0</v>
      </c>
      <c r="CW16" s="141">
        <f t="shared" si="24"/>
        <v>0</v>
      </c>
      <c r="CX16" s="141">
        <f t="shared" si="24"/>
        <v>0</v>
      </c>
      <c r="CY16" s="141">
        <f t="shared" si="24"/>
        <v>0</v>
      </c>
      <c r="CZ16" s="141">
        <f t="shared" si="24"/>
        <v>0</v>
      </c>
      <c r="DA16" s="141">
        <f t="shared" si="24"/>
        <v>0</v>
      </c>
      <c r="DB16" s="141">
        <f t="shared" si="24"/>
        <v>0</v>
      </c>
      <c r="DC16" s="141">
        <f t="shared" si="24"/>
        <v>0</v>
      </c>
      <c r="DD16" s="141">
        <f t="shared" si="24"/>
        <v>0</v>
      </c>
      <c r="DE16" s="141">
        <f t="shared" si="24"/>
        <v>0</v>
      </c>
      <c r="DF16" s="141">
        <f t="shared" si="24"/>
        <v>0</v>
      </c>
      <c r="DG16" s="141">
        <f t="shared" si="24"/>
        <v>0</v>
      </c>
    </row>
    <row r="17" spans="1:111" s="139" customFormat="1" ht="33" customHeight="1">
      <c r="A17" s="112" t="s">
        <v>227</v>
      </c>
      <c r="B17" s="112" t="s">
        <v>285</v>
      </c>
      <c r="C17" s="112"/>
      <c r="D17" s="142"/>
      <c r="E17" s="112" t="s">
        <v>231</v>
      </c>
      <c r="F17" s="141">
        <f t="shared" si="3"/>
        <v>20.01</v>
      </c>
      <c r="G17" s="141">
        <f t="shared" si="4"/>
        <v>20.01</v>
      </c>
      <c r="H17" s="143">
        <f>H18</f>
        <v>0</v>
      </c>
      <c r="I17" s="143">
        <f aca="true" t="shared" si="25" ref="I17:Q17">I18</f>
        <v>0</v>
      </c>
      <c r="J17" s="143">
        <f t="shared" si="25"/>
        <v>0</v>
      </c>
      <c r="K17" s="143">
        <f t="shared" si="25"/>
        <v>20.01</v>
      </c>
      <c r="L17" s="143">
        <f t="shared" si="25"/>
        <v>0</v>
      </c>
      <c r="M17" s="143">
        <f t="shared" si="25"/>
        <v>0</v>
      </c>
      <c r="N17" s="143">
        <f t="shared" si="25"/>
        <v>0</v>
      </c>
      <c r="O17" s="143">
        <f t="shared" si="25"/>
        <v>0</v>
      </c>
      <c r="P17" s="143">
        <f t="shared" si="25"/>
        <v>0</v>
      </c>
      <c r="Q17" s="143">
        <f t="shared" si="25"/>
        <v>0</v>
      </c>
      <c r="R17" s="141">
        <f t="shared" si="6"/>
        <v>0</v>
      </c>
      <c r="S17" s="143">
        <f>S18</f>
        <v>0</v>
      </c>
      <c r="T17" s="143">
        <f aca="true" t="shared" si="26" ref="T17:AS17">T18</f>
        <v>0</v>
      </c>
      <c r="U17" s="143">
        <f t="shared" si="26"/>
        <v>0</v>
      </c>
      <c r="V17" s="143">
        <f t="shared" si="26"/>
        <v>0</v>
      </c>
      <c r="W17" s="143">
        <f t="shared" si="26"/>
        <v>0</v>
      </c>
      <c r="X17" s="143">
        <f t="shared" si="26"/>
        <v>0</v>
      </c>
      <c r="Y17" s="143">
        <f t="shared" si="26"/>
        <v>0</v>
      </c>
      <c r="Z17" s="143">
        <f t="shared" si="26"/>
        <v>0</v>
      </c>
      <c r="AA17" s="143">
        <f t="shared" si="26"/>
        <v>0</v>
      </c>
      <c r="AB17" s="143">
        <f t="shared" si="26"/>
        <v>0</v>
      </c>
      <c r="AC17" s="143">
        <f t="shared" si="26"/>
        <v>0</v>
      </c>
      <c r="AD17" s="143">
        <f t="shared" si="26"/>
        <v>0</v>
      </c>
      <c r="AE17" s="143">
        <f t="shared" si="26"/>
        <v>0</v>
      </c>
      <c r="AF17" s="143">
        <f t="shared" si="26"/>
        <v>0</v>
      </c>
      <c r="AG17" s="143">
        <f t="shared" si="26"/>
        <v>0</v>
      </c>
      <c r="AH17" s="143">
        <f t="shared" si="26"/>
        <v>0</v>
      </c>
      <c r="AI17" s="143">
        <f t="shared" si="26"/>
        <v>0</v>
      </c>
      <c r="AJ17" s="143">
        <f t="shared" si="26"/>
        <v>0</v>
      </c>
      <c r="AK17" s="143">
        <f t="shared" si="26"/>
        <v>0</v>
      </c>
      <c r="AL17" s="143">
        <f t="shared" si="26"/>
        <v>0</v>
      </c>
      <c r="AM17" s="143">
        <f t="shared" si="26"/>
        <v>0</v>
      </c>
      <c r="AN17" s="143">
        <f t="shared" si="26"/>
        <v>0</v>
      </c>
      <c r="AO17" s="143">
        <f t="shared" si="26"/>
        <v>0</v>
      </c>
      <c r="AP17" s="143">
        <f t="shared" si="26"/>
        <v>0</v>
      </c>
      <c r="AQ17" s="143">
        <f t="shared" si="26"/>
        <v>0</v>
      </c>
      <c r="AR17" s="143">
        <f t="shared" si="26"/>
        <v>0</v>
      </c>
      <c r="AS17" s="143">
        <f t="shared" si="26"/>
        <v>0</v>
      </c>
      <c r="AT17" s="141">
        <f t="shared" si="13"/>
        <v>0</v>
      </c>
      <c r="AU17" s="143">
        <f>AU18</f>
        <v>0</v>
      </c>
      <c r="AV17" s="143">
        <f aca="true" t="shared" si="27" ref="AV17:BJ17">AV18</f>
        <v>0</v>
      </c>
      <c r="AW17" s="143">
        <f t="shared" si="27"/>
        <v>0</v>
      </c>
      <c r="AX17" s="143">
        <f t="shared" si="27"/>
        <v>0</v>
      </c>
      <c r="AY17" s="143">
        <f t="shared" si="27"/>
        <v>0</v>
      </c>
      <c r="AZ17" s="143">
        <f t="shared" si="27"/>
        <v>0</v>
      </c>
      <c r="BA17" s="143">
        <f t="shared" si="27"/>
        <v>0</v>
      </c>
      <c r="BB17" s="143">
        <f t="shared" si="27"/>
        <v>0</v>
      </c>
      <c r="BC17" s="143">
        <f t="shared" si="27"/>
        <v>0</v>
      </c>
      <c r="BD17" s="143">
        <f t="shared" si="27"/>
        <v>0</v>
      </c>
      <c r="BE17" s="143">
        <f t="shared" si="27"/>
        <v>0</v>
      </c>
      <c r="BF17" s="143">
        <f t="shared" si="27"/>
        <v>0</v>
      </c>
      <c r="BG17" s="143">
        <f t="shared" si="27"/>
        <v>0</v>
      </c>
      <c r="BH17" s="143">
        <f t="shared" si="27"/>
        <v>0</v>
      </c>
      <c r="BI17" s="143">
        <f t="shared" si="27"/>
        <v>0</v>
      </c>
      <c r="BJ17" s="143">
        <f t="shared" si="27"/>
        <v>0</v>
      </c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</row>
    <row r="18" spans="1:111" s="139" customFormat="1" ht="33" customHeight="1">
      <c r="A18" s="112" t="s">
        <v>227</v>
      </c>
      <c r="B18" s="112" t="s">
        <v>285</v>
      </c>
      <c r="C18" s="112" t="s">
        <v>285</v>
      </c>
      <c r="D18" s="142"/>
      <c r="E18" s="112" t="s">
        <v>232</v>
      </c>
      <c r="F18" s="141">
        <f t="shared" si="3"/>
        <v>20.01</v>
      </c>
      <c r="G18" s="141">
        <f t="shared" si="4"/>
        <v>20.01</v>
      </c>
      <c r="H18" s="134"/>
      <c r="I18" s="134"/>
      <c r="J18" s="134"/>
      <c r="K18" s="144">
        <v>20.01</v>
      </c>
      <c r="L18" s="143"/>
      <c r="M18" s="143"/>
      <c r="N18" s="143"/>
      <c r="O18" s="143"/>
      <c r="P18" s="143"/>
      <c r="Q18" s="143"/>
      <c r="R18" s="141">
        <f t="shared" si="6"/>
        <v>0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1">
        <f t="shared" si="13"/>
        <v>0</v>
      </c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</row>
    <row r="19" spans="1:111" s="139" customFormat="1" ht="33" customHeight="1">
      <c r="A19" s="112" t="s">
        <v>227</v>
      </c>
      <c r="B19" s="112" t="s">
        <v>286</v>
      </c>
      <c r="C19" s="112"/>
      <c r="D19" s="142"/>
      <c r="E19" s="112" t="s">
        <v>287</v>
      </c>
      <c r="F19" s="141">
        <f t="shared" si="3"/>
        <v>50.4</v>
      </c>
      <c r="G19" s="141">
        <f t="shared" si="4"/>
        <v>0</v>
      </c>
      <c r="H19" s="143">
        <f>H20</f>
        <v>0</v>
      </c>
      <c r="I19" s="143">
        <f aca="true" t="shared" si="28" ref="I19:Q19">I20</f>
        <v>0</v>
      </c>
      <c r="J19" s="143">
        <f t="shared" si="28"/>
        <v>0</v>
      </c>
      <c r="K19" s="143">
        <f t="shared" si="28"/>
        <v>0</v>
      </c>
      <c r="L19" s="143">
        <f t="shared" si="28"/>
        <v>0</v>
      </c>
      <c r="M19" s="143">
        <f t="shared" si="28"/>
        <v>0</v>
      </c>
      <c r="N19" s="143">
        <f t="shared" si="28"/>
        <v>0</v>
      </c>
      <c r="O19" s="143">
        <f t="shared" si="28"/>
        <v>0</v>
      </c>
      <c r="P19" s="143">
        <f t="shared" si="28"/>
        <v>0</v>
      </c>
      <c r="Q19" s="143">
        <f t="shared" si="28"/>
        <v>0</v>
      </c>
      <c r="R19" s="141">
        <f t="shared" si="6"/>
        <v>0</v>
      </c>
      <c r="S19" s="143">
        <f>S20</f>
        <v>0</v>
      </c>
      <c r="T19" s="143">
        <f aca="true" t="shared" si="29" ref="T19:AS19">T20</f>
        <v>0</v>
      </c>
      <c r="U19" s="143">
        <f t="shared" si="29"/>
        <v>0</v>
      </c>
      <c r="V19" s="143">
        <f t="shared" si="29"/>
        <v>0</v>
      </c>
      <c r="W19" s="143">
        <f t="shared" si="29"/>
        <v>0</v>
      </c>
      <c r="X19" s="143">
        <f t="shared" si="29"/>
        <v>0</v>
      </c>
      <c r="Y19" s="143">
        <f t="shared" si="29"/>
        <v>0</v>
      </c>
      <c r="Z19" s="143">
        <f t="shared" si="29"/>
        <v>0</v>
      </c>
      <c r="AA19" s="143">
        <f t="shared" si="29"/>
        <v>0</v>
      </c>
      <c r="AB19" s="143">
        <f t="shared" si="29"/>
        <v>0</v>
      </c>
      <c r="AC19" s="143">
        <f t="shared" si="29"/>
        <v>0</v>
      </c>
      <c r="AD19" s="143">
        <f t="shared" si="29"/>
        <v>0</v>
      </c>
      <c r="AE19" s="143">
        <f t="shared" si="29"/>
        <v>0</v>
      </c>
      <c r="AF19" s="143">
        <f t="shared" si="29"/>
        <v>0</v>
      </c>
      <c r="AG19" s="143">
        <f t="shared" si="29"/>
        <v>0</v>
      </c>
      <c r="AH19" s="143">
        <f t="shared" si="29"/>
        <v>0</v>
      </c>
      <c r="AI19" s="143">
        <f t="shared" si="29"/>
        <v>0</v>
      </c>
      <c r="AJ19" s="143">
        <f t="shared" si="29"/>
        <v>0</v>
      </c>
      <c r="AK19" s="143">
        <f t="shared" si="29"/>
        <v>0</v>
      </c>
      <c r="AL19" s="143">
        <f t="shared" si="29"/>
        <v>0</v>
      </c>
      <c r="AM19" s="143">
        <f t="shared" si="29"/>
        <v>0</v>
      </c>
      <c r="AN19" s="143">
        <f t="shared" si="29"/>
        <v>0</v>
      </c>
      <c r="AO19" s="143">
        <f t="shared" si="29"/>
        <v>0</v>
      </c>
      <c r="AP19" s="143">
        <f t="shared" si="29"/>
        <v>0</v>
      </c>
      <c r="AQ19" s="143">
        <f t="shared" si="29"/>
        <v>0</v>
      </c>
      <c r="AR19" s="143">
        <f t="shared" si="29"/>
        <v>0</v>
      </c>
      <c r="AS19" s="143">
        <f t="shared" si="29"/>
        <v>0</v>
      </c>
      <c r="AT19" s="141">
        <f t="shared" si="13"/>
        <v>50.4</v>
      </c>
      <c r="AU19" s="143">
        <f>AU20</f>
        <v>0</v>
      </c>
      <c r="AV19" s="143">
        <f aca="true" t="shared" si="30" ref="AV19:BJ19">AV20</f>
        <v>0</v>
      </c>
      <c r="AW19" s="143">
        <f t="shared" si="30"/>
        <v>0</v>
      </c>
      <c r="AX19" s="143">
        <f t="shared" si="30"/>
        <v>0</v>
      </c>
      <c r="AY19" s="143">
        <f t="shared" si="30"/>
        <v>0</v>
      </c>
      <c r="AZ19" s="143">
        <f t="shared" si="30"/>
        <v>50.4</v>
      </c>
      <c r="BA19" s="143">
        <f t="shared" si="30"/>
        <v>0</v>
      </c>
      <c r="BB19" s="143">
        <f t="shared" si="30"/>
        <v>0</v>
      </c>
      <c r="BC19" s="143">
        <f t="shared" si="30"/>
        <v>0</v>
      </c>
      <c r="BD19" s="143">
        <f t="shared" si="30"/>
        <v>0</v>
      </c>
      <c r="BE19" s="143">
        <f t="shared" si="30"/>
        <v>0</v>
      </c>
      <c r="BF19" s="143">
        <f t="shared" si="30"/>
        <v>0</v>
      </c>
      <c r="BG19" s="143">
        <f t="shared" si="30"/>
        <v>0</v>
      </c>
      <c r="BH19" s="143">
        <f t="shared" si="30"/>
        <v>0</v>
      </c>
      <c r="BI19" s="143">
        <f t="shared" si="30"/>
        <v>0</v>
      </c>
      <c r="BJ19" s="143">
        <f t="shared" si="30"/>
        <v>0</v>
      </c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</row>
    <row r="20" spans="1:111" s="139" customFormat="1" ht="33" customHeight="1">
      <c r="A20" s="112" t="s">
        <v>227</v>
      </c>
      <c r="B20" s="112" t="s">
        <v>286</v>
      </c>
      <c r="C20" s="112" t="s">
        <v>288</v>
      </c>
      <c r="D20" s="142"/>
      <c r="E20" s="112" t="s">
        <v>237</v>
      </c>
      <c r="F20" s="141">
        <f t="shared" si="3"/>
        <v>50.4</v>
      </c>
      <c r="G20" s="141">
        <f t="shared" si="4"/>
        <v>0</v>
      </c>
      <c r="H20" s="143"/>
      <c r="I20" s="143"/>
      <c r="J20" s="143"/>
      <c r="K20" s="143"/>
      <c r="L20" s="143"/>
      <c r="M20" s="143"/>
      <c r="N20" s="143"/>
      <c r="O20" s="143"/>
      <c r="P20" s="142"/>
      <c r="Q20" s="143"/>
      <c r="R20" s="141">
        <f t="shared" si="6"/>
        <v>0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1">
        <f t="shared" si="13"/>
        <v>50.4</v>
      </c>
      <c r="AU20" s="143"/>
      <c r="AV20" s="143"/>
      <c r="AW20" s="143"/>
      <c r="AX20" s="143"/>
      <c r="AY20" s="143"/>
      <c r="AZ20" s="143">
        <v>50.4</v>
      </c>
      <c r="BA20" s="143"/>
      <c r="BB20" s="143"/>
      <c r="BC20" s="143"/>
      <c r="BD20" s="143"/>
      <c r="BE20" s="142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</row>
    <row r="21" spans="1:111" s="139" customFormat="1" ht="33" customHeight="1">
      <c r="A21" s="112" t="s">
        <v>238</v>
      </c>
      <c r="B21" s="112"/>
      <c r="C21" s="112"/>
      <c r="D21" s="142"/>
      <c r="E21" s="112" t="s">
        <v>239</v>
      </c>
      <c r="F21" s="141">
        <f t="shared" si="3"/>
        <v>16.09</v>
      </c>
      <c r="G21" s="141">
        <f t="shared" si="4"/>
        <v>14.75</v>
      </c>
      <c r="H21" s="141">
        <f>H22+H24</f>
        <v>2.35</v>
      </c>
      <c r="I21" s="141">
        <f aca="true" t="shared" si="31" ref="I21:Q21">I22+I24</f>
        <v>3.25</v>
      </c>
      <c r="J21" s="141">
        <f t="shared" si="31"/>
        <v>1.15</v>
      </c>
      <c r="K21" s="141">
        <f t="shared" si="31"/>
        <v>8</v>
      </c>
      <c r="L21" s="141">
        <f t="shared" si="31"/>
        <v>0</v>
      </c>
      <c r="M21" s="141">
        <f t="shared" si="31"/>
        <v>0</v>
      </c>
      <c r="N21" s="141">
        <f t="shared" si="31"/>
        <v>0</v>
      </c>
      <c r="O21" s="141">
        <f t="shared" si="31"/>
        <v>0</v>
      </c>
      <c r="P21" s="141">
        <f t="shared" si="31"/>
        <v>0</v>
      </c>
      <c r="Q21" s="141">
        <f t="shared" si="31"/>
        <v>0</v>
      </c>
      <c r="R21" s="141">
        <f t="shared" si="6"/>
        <v>0.66</v>
      </c>
      <c r="S21" s="141">
        <f>S22+S24</f>
        <v>0.66</v>
      </c>
      <c r="T21" s="141">
        <f aca="true" t="shared" si="32" ref="T21:AS21">T22+T24</f>
        <v>0</v>
      </c>
      <c r="U21" s="141">
        <f t="shared" si="32"/>
        <v>0</v>
      </c>
      <c r="V21" s="141">
        <f t="shared" si="32"/>
        <v>0</v>
      </c>
      <c r="W21" s="141">
        <f t="shared" si="32"/>
        <v>0</v>
      </c>
      <c r="X21" s="141">
        <f t="shared" si="32"/>
        <v>0</v>
      </c>
      <c r="Y21" s="141">
        <f t="shared" si="32"/>
        <v>0</v>
      </c>
      <c r="Z21" s="141">
        <f t="shared" si="32"/>
        <v>0</v>
      </c>
      <c r="AA21" s="141">
        <f t="shared" si="32"/>
        <v>0</v>
      </c>
      <c r="AB21" s="141">
        <f t="shared" si="32"/>
        <v>0</v>
      </c>
      <c r="AC21" s="141">
        <f t="shared" si="32"/>
        <v>0</v>
      </c>
      <c r="AD21" s="141">
        <f t="shared" si="32"/>
        <v>0</v>
      </c>
      <c r="AE21" s="141">
        <f t="shared" si="32"/>
        <v>0</v>
      </c>
      <c r="AF21" s="141">
        <f t="shared" si="32"/>
        <v>0</v>
      </c>
      <c r="AG21" s="141">
        <f t="shared" si="32"/>
        <v>0</v>
      </c>
      <c r="AH21" s="141">
        <f t="shared" si="32"/>
        <v>0</v>
      </c>
      <c r="AI21" s="141">
        <f t="shared" si="32"/>
        <v>0</v>
      </c>
      <c r="AJ21" s="141">
        <f t="shared" si="32"/>
        <v>0</v>
      </c>
      <c r="AK21" s="141">
        <f t="shared" si="32"/>
        <v>0</v>
      </c>
      <c r="AL21" s="141">
        <f t="shared" si="32"/>
        <v>0</v>
      </c>
      <c r="AM21" s="141">
        <f t="shared" si="32"/>
        <v>0</v>
      </c>
      <c r="AN21" s="141">
        <f t="shared" si="32"/>
        <v>0</v>
      </c>
      <c r="AO21" s="141">
        <f t="shared" si="32"/>
        <v>0</v>
      </c>
      <c r="AP21" s="141">
        <f t="shared" si="32"/>
        <v>0</v>
      </c>
      <c r="AQ21" s="141">
        <f t="shared" si="32"/>
        <v>0</v>
      </c>
      <c r="AR21" s="141">
        <f t="shared" si="32"/>
        <v>0</v>
      </c>
      <c r="AS21" s="141">
        <f t="shared" si="32"/>
        <v>0</v>
      </c>
      <c r="AT21" s="141">
        <f t="shared" si="13"/>
        <v>0.68</v>
      </c>
      <c r="AU21" s="141">
        <f>AU22+AU24</f>
        <v>0</v>
      </c>
      <c r="AV21" s="141">
        <f aca="true" t="shared" si="33" ref="AV21:BJ21">AV22+AV24</f>
        <v>0</v>
      </c>
      <c r="AW21" s="141">
        <f t="shared" si="33"/>
        <v>0</v>
      </c>
      <c r="AX21" s="141">
        <f t="shared" si="33"/>
        <v>0</v>
      </c>
      <c r="AY21" s="141">
        <f t="shared" si="33"/>
        <v>0</v>
      </c>
      <c r="AZ21" s="141">
        <f t="shared" si="33"/>
        <v>0</v>
      </c>
      <c r="BA21" s="141">
        <f t="shared" si="33"/>
        <v>0</v>
      </c>
      <c r="BB21" s="141">
        <f t="shared" si="33"/>
        <v>0</v>
      </c>
      <c r="BC21" s="141">
        <f t="shared" si="33"/>
        <v>0</v>
      </c>
      <c r="BD21" s="141">
        <f t="shared" si="33"/>
        <v>0</v>
      </c>
      <c r="BE21" s="141">
        <f t="shared" si="33"/>
        <v>0.68</v>
      </c>
      <c r="BF21" s="141">
        <f t="shared" si="33"/>
        <v>0</v>
      </c>
      <c r="BG21" s="141">
        <f t="shared" si="33"/>
        <v>0</v>
      </c>
      <c r="BH21" s="141">
        <f t="shared" si="33"/>
        <v>0</v>
      </c>
      <c r="BI21" s="141">
        <f t="shared" si="33"/>
        <v>0</v>
      </c>
      <c r="BJ21" s="141">
        <f t="shared" si="33"/>
        <v>0</v>
      </c>
      <c r="BK21" s="141">
        <f aca="true" t="shared" si="34" ref="BK21:BR21">BK22+BK24</f>
        <v>0</v>
      </c>
      <c r="BL21" s="141">
        <f t="shared" si="34"/>
        <v>0</v>
      </c>
      <c r="BM21" s="141">
        <f t="shared" si="34"/>
        <v>0</v>
      </c>
      <c r="BN21" s="141">
        <f t="shared" si="34"/>
        <v>0</v>
      </c>
      <c r="BO21" s="141">
        <f t="shared" si="34"/>
        <v>0</v>
      </c>
      <c r="BP21" s="141">
        <f t="shared" si="34"/>
        <v>0</v>
      </c>
      <c r="BQ21" s="141">
        <f t="shared" si="34"/>
        <v>0</v>
      </c>
      <c r="BR21" s="141">
        <f t="shared" si="34"/>
        <v>0</v>
      </c>
      <c r="BS21" s="141">
        <f aca="true" t="shared" si="35" ref="BS21:DG21">BS22+BS24</f>
        <v>0</v>
      </c>
      <c r="BT21" s="141">
        <f t="shared" si="35"/>
        <v>0</v>
      </c>
      <c r="BU21" s="141">
        <f t="shared" si="35"/>
        <v>0</v>
      </c>
      <c r="BV21" s="141">
        <f t="shared" si="35"/>
        <v>0</v>
      </c>
      <c r="BW21" s="141">
        <f t="shared" si="35"/>
        <v>0</v>
      </c>
      <c r="BX21" s="141">
        <f t="shared" si="35"/>
        <v>0</v>
      </c>
      <c r="BY21" s="141">
        <f t="shared" si="35"/>
        <v>0</v>
      </c>
      <c r="BZ21" s="141">
        <f t="shared" si="35"/>
        <v>0</v>
      </c>
      <c r="CA21" s="141">
        <f t="shared" si="35"/>
        <v>0</v>
      </c>
      <c r="CB21" s="141">
        <f t="shared" si="35"/>
        <v>0</v>
      </c>
      <c r="CC21" s="141">
        <f t="shared" si="35"/>
        <v>0</v>
      </c>
      <c r="CD21" s="141">
        <f t="shared" si="35"/>
        <v>0</v>
      </c>
      <c r="CE21" s="141">
        <f t="shared" si="35"/>
        <v>0</v>
      </c>
      <c r="CF21" s="141">
        <f t="shared" si="35"/>
        <v>0</v>
      </c>
      <c r="CG21" s="141">
        <f t="shared" si="35"/>
        <v>0</v>
      </c>
      <c r="CH21" s="141">
        <f t="shared" si="35"/>
        <v>0</v>
      </c>
      <c r="CI21" s="141">
        <f t="shared" si="35"/>
        <v>0</v>
      </c>
      <c r="CJ21" s="141">
        <f t="shared" si="35"/>
        <v>0</v>
      </c>
      <c r="CK21" s="141">
        <f t="shared" si="35"/>
        <v>0</v>
      </c>
      <c r="CL21" s="141">
        <f t="shared" si="35"/>
        <v>0</v>
      </c>
      <c r="CM21" s="141">
        <f t="shared" si="35"/>
        <v>0</v>
      </c>
      <c r="CN21" s="141">
        <f t="shared" si="35"/>
        <v>0</v>
      </c>
      <c r="CO21" s="141">
        <f t="shared" si="35"/>
        <v>0</v>
      </c>
      <c r="CP21" s="141">
        <f t="shared" si="35"/>
        <v>0</v>
      </c>
      <c r="CQ21" s="141">
        <f t="shared" si="35"/>
        <v>0</v>
      </c>
      <c r="CR21" s="141">
        <f t="shared" si="35"/>
        <v>0</v>
      </c>
      <c r="CS21" s="141">
        <f t="shared" si="35"/>
        <v>0</v>
      </c>
      <c r="CT21" s="141">
        <f t="shared" si="35"/>
        <v>0</v>
      </c>
      <c r="CU21" s="141">
        <f t="shared" si="35"/>
        <v>0</v>
      </c>
      <c r="CV21" s="141">
        <f t="shared" si="35"/>
        <v>0</v>
      </c>
      <c r="CW21" s="141">
        <f t="shared" si="35"/>
        <v>0</v>
      </c>
      <c r="CX21" s="141">
        <f t="shared" si="35"/>
        <v>0</v>
      </c>
      <c r="CY21" s="141">
        <f t="shared" si="35"/>
        <v>0</v>
      </c>
      <c r="CZ21" s="141">
        <f t="shared" si="35"/>
        <v>0</v>
      </c>
      <c r="DA21" s="141">
        <f t="shared" si="35"/>
        <v>0</v>
      </c>
      <c r="DB21" s="141">
        <f t="shared" si="35"/>
        <v>0</v>
      </c>
      <c r="DC21" s="141">
        <f t="shared" si="35"/>
        <v>0</v>
      </c>
      <c r="DD21" s="141">
        <f t="shared" si="35"/>
        <v>0</v>
      </c>
      <c r="DE21" s="141">
        <f t="shared" si="35"/>
        <v>0</v>
      </c>
      <c r="DF21" s="141">
        <f t="shared" si="35"/>
        <v>0</v>
      </c>
      <c r="DG21" s="141">
        <f t="shared" si="35"/>
        <v>0</v>
      </c>
    </row>
    <row r="22" spans="1:111" ht="33" customHeight="1">
      <c r="A22" s="112" t="s">
        <v>238</v>
      </c>
      <c r="B22" s="112" t="s">
        <v>289</v>
      </c>
      <c r="C22" s="112"/>
      <c r="D22" s="145"/>
      <c r="E22" s="112" t="s">
        <v>242</v>
      </c>
      <c r="F22" s="141">
        <f t="shared" si="3"/>
        <v>8.09</v>
      </c>
      <c r="G22" s="141">
        <f t="shared" si="4"/>
        <v>6.75</v>
      </c>
      <c r="H22" s="145">
        <f>H23</f>
        <v>2.35</v>
      </c>
      <c r="I22" s="145">
        <f aca="true" t="shared" si="36" ref="I22:Q22">I23</f>
        <v>3.25</v>
      </c>
      <c r="J22" s="145">
        <f t="shared" si="36"/>
        <v>1.15</v>
      </c>
      <c r="K22" s="145">
        <f t="shared" si="36"/>
        <v>0</v>
      </c>
      <c r="L22" s="145">
        <f t="shared" si="36"/>
        <v>0</v>
      </c>
      <c r="M22" s="145">
        <f t="shared" si="36"/>
        <v>0</v>
      </c>
      <c r="N22" s="145">
        <f t="shared" si="36"/>
        <v>0</v>
      </c>
      <c r="O22" s="145">
        <f t="shared" si="36"/>
        <v>0</v>
      </c>
      <c r="P22" s="145">
        <f t="shared" si="36"/>
        <v>0</v>
      </c>
      <c r="Q22" s="145">
        <f t="shared" si="36"/>
        <v>0</v>
      </c>
      <c r="R22" s="141">
        <f t="shared" si="6"/>
        <v>0.66</v>
      </c>
      <c r="S22" s="145">
        <f>S23</f>
        <v>0.66</v>
      </c>
      <c r="T22" s="145">
        <f aca="true" t="shared" si="37" ref="T22:AS22">T23</f>
        <v>0</v>
      </c>
      <c r="U22" s="145">
        <f t="shared" si="37"/>
        <v>0</v>
      </c>
      <c r="V22" s="145">
        <f t="shared" si="37"/>
        <v>0</v>
      </c>
      <c r="W22" s="145">
        <f t="shared" si="37"/>
        <v>0</v>
      </c>
      <c r="X22" s="145">
        <f t="shared" si="37"/>
        <v>0</v>
      </c>
      <c r="Y22" s="145">
        <f t="shared" si="37"/>
        <v>0</v>
      </c>
      <c r="Z22" s="145">
        <f t="shared" si="37"/>
        <v>0</v>
      </c>
      <c r="AA22" s="145">
        <f t="shared" si="37"/>
        <v>0</v>
      </c>
      <c r="AB22" s="145">
        <f t="shared" si="37"/>
        <v>0</v>
      </c>
      <c r="AC22" s="145">
        <f t="shared" si="37"/>
        <v>0</v>
      </c>
      <c r="AD22" s="145">
        <f t="shared" si="37"/>
        <v>0</v>
      </c>
      <c r="AE22" s="145">
        <f t="shared" si="37"/>
        <v>0</v>
      </c>
      <c r="AF22" s="145">
        <f t="shared" si="37"/>
        <v>0</v>
      </c>
      <c r="AG22" s="145">
        <f t="shared" si="37"/>
        <v>0</v>
      </c>
      <c r="AH22" s="145">
        <f t="shared" si="37"/>
        <v>0</v>
      </c>
      <c r="AI22" s="145">
        <f t="shared" si="37"/>
        <v>0</v>
      </c>
      <c r="AJ22" s="145">
        <f t="shared" si="37"/>
        <v>0</v>
      </c>
      <c r="AK22" s="145">
        <f t="shared" si="37"/>
        <v>0</v>
      </c>
      <c r="AL22" s="145">
        <f t="shared" si="37"/>
        <v>0</v>
      </c>
      <c r="AM22" s="145">
        <f t="shared" si="37"/>
        <v>0</v>
      </c>
      <c r="AN22" s="145">
        <f t="shared" si="37"/>
        <v>0</v>
      </c>
      <c r="AO22" s="145">
        <f t="shared" si="37"/>
        <v>0</v>
      </c>
      <c r="AP22" s="145">
        <f t="shared" si="37"/>
        <v>0</v>
      </c>
      <c r="AQ22" s="145">
        <f t="shared" si="37"/>
        <v>0</v>
      </c>
      <c r="AR22" s="145">
        <f t="shared" si="37"/>
        <v>0</v>
      </c>
      <c r="AS22" s="145">
        <f t="shared" si="37"/>
        <v>0</v>
      </c>
      <c r="AT22" s="141">
        <f t="shared" si="13"/>
        <v>0.68</v>
      </c>
      <c r="AU22" s="145">
        <f>AU23</f>
        <v>0</v>
      </c>
      <c r="AV22" s="145">
        <f aca="true" t="shared" si="38" ref="AV22:BJ22">AV23</f>
        <v>0</v>
      </c>
      <c r="AW22" s="145">
        <f t="shared" si="38"/>
        <v>0</v>
      </c>
      <c r="AX22" s="145">
        <f t="shared" si="38"/>
        <v>0</v>
      </c>
      <c r="AY22" s="145">
        <f t="shared" si="38"/>
        <v>0</v>
      </c>
      <c r="AZ22" s="145">
        <f t="shared" si="38"/>
        <v>0</v>
      </c>
      <c r="BA22" s="145">
        <f t="shared" si="38"/>
        <v>0</v>
      </c>
      <c r="BB22" s="145">
        <f t="shared" si="38"/>
        <v>0</v>
      </c>
      <c r="BC22" s="145">
        <f t="shared" si="38"/>
        <v>0</v>
      </c>
      <c r="BD22" s="145">
        <f t="shared" si="38"/>
        <v>0</v>
      </c>
      <c r="BE22" s="145">
        <f t="shared" si="38"/>
        <v>0.68</v>
      </c>
      <c r="BF22" s="145">
        <f t="shared" si="38"/>
        <v>0</v>
      </c>
      <c r="BG22" s="145">
        <f t="shared" si="38"/>
        <v>0</v>
      </c>
      <c r="BH22" s="145">
        <f t="shared" si="38"/>
        <v>0</v>
      </c>
      <c r="BI22" s="145">
        <f t="shared" si="38"/>
        <v>0</v>
      </c>
      <c r="BJ22" s="145">
        <f t="shared" si="38"/>
        <v>0</v>
      </c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</row>
    <row r="23" spans="1:111" ht="33" customHeight="1">
      <c r="A23" s="115" t="s">
        <v>238</v>
      </c>
      <c r="B23" s="115" t="s">
        <v>289</v>
      </c>
      <c r="C23" s="115" t="s">
        <v>290</v>
      </c>
      <c r="D23" s="145"/>
      <c r="E23" s="112" t="s">
        <v>246</v>
      </c>
      <c r="F23" s="141">
        <f t="shared" si="3"/>
        <v>8.09</v>
      </c>
      <c r="G23" s="141">
        <f t="shared" si="4"/>
        <v>6.75</v>
      </c>
      <c r="H23" s="146">
        <v>2.35</v>
      </c>
      <c r="I23" s="146">
        <v>3.25</v>
      </c>
      <c r="J23" s="146">
        <v>1.15</v>
      </c>
      <c r="K23" s="145"/>
      <c r="L23" s="145"/>
      <c r="M23" s="145"/>
      <c r="N23" s="145"/>
      <c r="O23" s="145"/>
      <c r="P23" s="145"/>
      <c r="Q23" s="145"/>
      <c r="R23" s="141">
        <f t="shared" si="6"/>
        <v>0.66</v>
      </c>
      <c r="S23" s="146">
        <v>0.66</v>
      </c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1">
        <f t="shared" si="13"/>
        <v>0.68</v>
      </c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>
        <v>0.68</v>
      </c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</row>
    <row r="24" spans="1:111" ht="33" customHeight="1">
      <c r="A24" s="115" t="s">
        <v>238</v>
      </c>
      <c r="B24" s="115" t="s">
        <v>291</v>
      </c>
      <c r="C24" s="115"/>
      <c r="D24" s="145"/>
      <c r="E24" s="112" t="s">
        <v>248</v>
      </c>
      <c r="F24" s="141">
        <f t="shared" si="3"/>
        <v>8</v>
      </c>
      <c r="G24" s="141">
        <f t="shared" si="4"/>
        <v>8</v>
      </c>
      <c r="H24" s="145">
        <f>H25+H26</f>
        <v>0</v>
      </c>
      <c r="I24" s="145">
        <f aca="true" t="shared" si="39" ref="I24:Q24">I25+I26</f>
        <v>0</v>
      </c>
      <c r="J24" s="145">
        <f t="shared" si="39"/>
        <v>0</v>
      </c>
      <c r="K24" s="145">
        <f t="shared" si="39"/>
        <v>8</v>
      </c>
      <c r="L24" s="145">
        <f t="shared" si="39"/>
        <v>0</v>
      </c>
      <c r="M24" s="145">
        <f t="shared" si="39"/>
        <v>0</v>
      </c>
      <c r="N24" s="145">
        <f t="shared" si="39"/>
        <v>0</v>
      </c>
      <c r="O24" s="145">
        <f t="shared" si="39"/>
        <v>0</v>
      </c>
      <c r="P24" s="145">
        <f t="shared" si="39"/>
        <v>0</v>
      </c>
      <c r="Q24" s="145">
        <f t="shared" si="39"/>
        <v>0</v>
      </c>
      <c r="R24" s="141">
        <f t="shared" si="6"/>
        <v>0</v>
      </c>
      <c r="S24" s="145">
        <f>S25+S26</f>
        <v>0</v>
      </c>
      <c r="T24" s="145">
        <f aca="true" t="shared" si="40" ref="T24:AS24">T25+T26</f>
        <v>0</v>
      </c>
      <c r="U24" s="145">
        <f t="shared" si="40"/>
        <v>0</v>
      </c>
      <c r="V24" s="145">
        <f t="shared" si="40"/>
        <v>0</v>
      </c>
      <c r="W24" s="145">
        <f t="shared" si="40"/>
        <v>0</v>
      </c>
      <c r="X24" s="145">
        <f t="shared" si="40"/>
        <v>0</v>
      </c>
      <c r="Y24" s="145">
        <f t="shared" si="40"/>
        <v>0</v>
      </c>
      <c r="Z24" s="145">
        <f t="shared" si="40"/>
        <v>0</v>
      </c>
      <c r="AA24" s="145">
        <f t="shared" si="40"/>
        <v>0</v>
      </c>
      <c r="AB24" s="145">
        <f t="shared" si="40"/>
        <v>0</v>
      </c>
      <c r="AC24" s="145">
        <f t="shared" si="40"/>
        <v>0</v>
      </c>
      <c r="AD24" s="145">
        <f t="shared" si="40"/>
        <v>0</v>
      </c>
      <c r="AE24" s="145">
        <f t="shared" si="40"/>
        <v>0</v>
      </c>
      <c r="AF24" s="145">
        <f t="shared" si="40"/>
        <v>0</v>
      </c>
      <c r="AG24" s="145">
        <f t="shared" si="40"/>
        <v>0</v>
      </c>
      <c r="AH24" s="145">
        <f t="shared" si="40"/>
        <v>0</v>
      </c>
      <c r="AI24" s="145">
        <f t="shared" si="40"/>
        <v>0</v>
      </c>
      <c r="AJ24" s="145">
        <f t="shared" si="40"/>
        <v>0</v>
      </c>
      <c r="AK24" s="145">
        <f t="shared" si="40"/>
        <v>0</v>
      </c>
      <c r="AL24" s="145">
        <f t="shared" si="40"/>
        <v>0</v>
      </c>
      <c r="AM24" s="145">
        <f t="shared" si="40"/>
        <v>0</v>
      </c>
      <c r="AN24" s="145">
        <f t="shared" si="40"/>
        <v>0</v>
      </c>
      <c r="AO24" s="145">
        <f t="shared" si="40"/>
        <v>0</v>
      </c>
      <c r="AP24" s="145">
        <f t="shared" si="40"/>
        <v>0</v>
      </c>
      <c r="AQ24" s="145">
        <f t="shared" si="40"/>
        <v>0</v>
      </c>
      <c r="AR24" s="145">
        <f t="shared" si="40"/>
        <v>0</v>
      </c>
      <c r="AS24" s="145">
        <f t="shared" si="40"/>
        <v>0</v>
      </c>
      <c r="AT24" s="141">
        <f t="shared" si="13"/>
        <v>0</v>
      </c>
      <c r="AU24" s="145">
        <f>AU25+AU26</f>
        <v>0</v>
      </c>
      <c r="AV24" s="145">
        <f aca="true" t="shared" si="41" ref="AV24:BJ24">AV25+AV26</f>
        <v>0</v>
      </c>
      <c r="AW24" s="145">
        <f t="shared" si="41"/>
        <v>0</v>
      </c>
      <c r="AX24" s="145">
        <f t="shared" si="41"/>
        <v>0</v>
      </c>
      <c r="AY24" s="145">
        <f t="shared" si="41"/>
        <v>0</v>
      </c>
      <c r="AZ24" s="145">
        <f t="shared" si="41"/>
        <v>0</v>
      </c>
      <c r="BA24" s="145">
        <f t="shared" si="41"/>
        <v>0</v>
      </c>
      <c r="BB24" s="145">
        <f t="shared" si="41"/>
        <v>0</v>
      </c>
      <c r="BC24" s="145">
        <f t="shared" si="41"/>
        <v>0</v>
      </c>
      <c r="BD24" s="145">
        <f t="shared" si="41"/>
        <v>0</v>
      </c>
      <c r="BE24" s="145">
        <f t="shared" si="41"/>
        <v>0</v>
      </c>
      <c r="BF24" s="145">
        <f t="shared" si="41"/>
        <v>0</v>
      </c>
      <c r="BG24" s="145">
        <f t="shared" si="41"/>
        <v>0</v>
      </c>
      <c r="BH24" s="145">
        <f t="shared" si="41"/>
        <v>0</v>
      </c>
      <c r="BI24" s="145">
        <f t="shared" si="41"/>
        <v>0</v>
      </c>
      <c r="BJ24" s="145">
        <f t="shared" si="41"/>
        <v>0</v>
      </c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</row>
    <row r="25" spans="1:111" ht="33" customHeight="1">
      <c r="A25" s="115" t="s">
        <v>238</v>
      </c>
      <c r="B25" s="115" t="s">
        <v>291</v>
      </c>
      <c r="C25" s="115" t="s">
        <v>280</v>
      </c>
      <c r="D25" s="145"/>
      <c r="E25" s="112" t="s">
        <v>249</v>
      </c>
      <c r="F25" s="141">
        <f t="shared" si="3"/>
        <v>5</v>
      </c>
      <c r="G25" s="141">
        <f t="shared" si="4"/>
        <v>5</v>
      </c>
      <c r="H25" s="146"/>
      <c r="I25" s="146"/>
      <c r="J25" s="146"/>
      <c r="K25" s="146">
        <v>5</v>
      </c>
      <c r="L25" s="145"/>
      <c r="M25" s="145"/>
      <c r="N25" s="145"/>
      <c r="O25" s="145"/>
      <c r="P25" s="145"/>
      <c r="Q25" s="145"/>
      <c r="R25" s="141">
        <f t="shared" si="6"/>
        <v>0</v>
      </c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1">
        <f t="shared" si="13"/>
        <v>0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</row>
    <row r="26" spans="1:111" ht="24.75" customHeight="1">
      <c r="A26" s="115" t="s">
        <v>238</v>
      </c>
      <c r="B26" s="115" t="s">
        <v>291</v>
      </c>
      <c r="C26" s="115" t="s">
        <v>288</v>
      </c>
      <c r="D26" s="145"/>
      <c r="E26" s="115" t="s">
        <v>250</v>
      </c>
      <c r="F26" s="141">
        <f t="shared" si="3"/>
        <v>3</v>
      </c>
      <c r="G26" s="141">
        <f t="shared" si="4"/>
        <v>3</v>
      </c>
      <c r="H26" s="146"/>
      <c r="I26" s="146"/>
      <c r="J26" s="146"/>
      <c r="K26" s="146">
        <v>3</v>
      </c>
      <c r="L26" s="145"/>
      <c r="M26" s="145"/>
      <c r="N26" s="145"/>
      <c r="O26" s="145"/>
      <c r="P26" s="145"/>
      <c r="Q26" s="145"/>
      <c r="R26" s="141">
        <f t="shared" si="6"/>
        <v>0</v>
      </c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1">
        <f t="shared" si="13"/>
        <v>0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</row>
    <row r="27" spans="1:111" ht="24.75" customHeight="1">
      <c r="A27" s="115" t="s">
        <v>251</v>
      </c>
      <c r="B27" s="115"/>
      <c r="C27" s="115"/>
      <c r="D27" s="145"/>
      <c r="E27" s="115" t="s">
        <v>252</v>
      </c>
      <c r="F27" s="141">
        <f t="shared" si="3"/>
        <v>101.98</v>
      </c>
      <c r="G27" s="141">
        <f t="shared" si="4"/>
        <v>0</v>
      </c>
      <c r="H27" s="145">
        <f>H28</f>
        <v>0</v>
      </c>
      <c r="I27" s="145">
        <f aca="true" t="shared" si="42" ref="I27:Q27">I28</f>
        <v>0</v>
      </c>
      <c r="J27" s="145">
        <f t="shared" si="42"/>
        <v>0</v>
      </c>
      <c r="K27" s="145">
        <f t="shared" si="42"/>
        <v>0</v>
      </c>
      <c r="L27" s="145">
        <f t="shared" si="42"/>
        <v>0</v>
      </c>
      <c r="M27" s="145">
        <f t="shared" si="42"/>
        <v>0</v>
      </c>
      <c r="N27" s="145">
        <f t="shared" si="42"/>
        <v>0</v>
      </c>
      <c r="O27" s="145">
        <f t="shared" si="42"/>
        <v>0</v>
      </c>
      <c r="P27" s="145">
        <f t="shared" si="42"/>
        <v>0</v>
      </c>
      <c r="Q27" s="145">
        <f t="shared" si="42"/>
        <v>0</v>
      </c>
      <c r="R27" s="141">
        <f t="shared" si="6"/>
        <v>68</v>
      </c>
      <c r="S27" s="145">
        <f>S28</f>
        <v>7</v>
      </c>
      <c r="T27" s="145">
        <f aca="true" t="shared" si="43" ref="T27:AS27">T28</f>
        <v>0</v>
      </c>
      <c r="U27" s="145">
        <f t="shared" si="43"/>
        <v>0</v>
      </c>
      <c r="V27" s="145">
        <f t="shared" si="43"/>
        <v>0</v>
      </c>
      <c r="W27" s="145">
        <f t="shared" si="43"/>
        <v>0</v>
      </c>
      <c r="X27" s="145">
        <f t="shared" si="43"/>
        <v>0</v>
      </c>
      <c r="Y27" s="145">
        <f t="shared" si="43"/>
        <v>0</v>
      </c>
      <c r="Z27" s="145">
        <f t="shared" si="43"/>
        <v>0</v>
      </c>
      <c r="AA27" s="145">
        <f t="shared" si="43"/>
        <v>0</v>
      </c>
      <c r="AB27" s="145">
        <f t="shared" si="43"/>
        <v>0</v>
      </c>
      <c r="AC27" s="145">
        <f t="shared" si="43"/>
        <v>0</v>
      </c>
      <c r="AD27" s="145">
        <f t="shared" si="43"/>
        <v>0</v>
      </c>
      <c r="AE27" s="145">
        <f t="shared" si="43"/>
        <v>0</v>
      </c>
      <c r="AF27" s="145">
        <f t="shared" si="43"/>
        <v>0</v>
      </c>
      <c r="AG27" s="145">
        <f t="shared" si="43"/>
        <v>0</v>
      </c>
      <c r="AH27" s="145">
        <f t="shared" si="43"/>
        <v>0</v>
      </c>
      <c r="AI27" s="145">
        <f t="shared" si="43"/>
        <v>0</v>
      </c>
      <c r="AJ27" s="145">
        <f t="shared" si="43"/>
        <v>0</v>
      </c>
      <c r="AK27" s="145">
        <f t="shared" si="43"/>
        <v>0</v>
      </c>
      <c r="AL27" s="145">
        <f t="shared" si="43"/>
        <v>0</v>
      </c>
      <c r="AM27" s="145">
        <f t="shared" si="43"/>
        <v>0</v>
      </c>
      <c r="AN27" s="145">
        <f t="shared" si="43"/>
        <v>0</v>
      </c>
      <c r="AO27" s="145">
        <f t="shared" si="43"/>
        <v>0</v>
      </c>
      <c r="AP27" s="145">
        <f t="shared" si="43"/>
        <v>0</v>
      </c>
      <c r="AQ27" s="145">
        <f t="shared" si="43"/>
        <v>0</v>
      </c>
      <c r="AR27" s="145">
        <f t="shared" si="43"/>
        <v>0</v>
      </c>
      <c r="AS27" s="145">
        <f t="shared" si="43"/>
        <v>61</v>
      </c>
      <c r="AT27" s="141">
        <f t="shared" si="13"/>
        <v>33.980000000000004</v>
      </c>
      <c r="AU27" s="145">
        <f>AU28</f>
        <v>0</v>
      </c>
      <c r="AV27" s="145">
        <f aca="true" t="shared" si="44" ref="AV27:BJ27">AV28</f>
        <v>0</v>
      </c>
      <c r="AW27" s="145">
        <f t="shared" si="44"/>
        <v>0</v>
      </c>
      <c r="AX27" s="145">
        <f t="shared" si="44"/>
        <v>0</v>
      </c>
      <c r="AY27" s="145">
        <f t="shared" si="44"/>
        <v>31.92</v>
      </c>
      <c r="AZ27" s="145">
        <f t="shared" si="44"/>
        <v>0</v>
      </c>
      <c r="BA27" s="145">
        <f t="shared" si="44"/>
        <v>0</v>
      </c>
      <c r="BB27" s="145">
        <f t="shared" si="44"/>
        <v>0</v>
      </c>
      <c r="BC27" s="145">
        <f t="shared" si="44"/>
        <v>0</v>
      </c>
      <c r="BD27" s="145">
        <f t="shared" si="44"/>
        <v>0</v>
      </c>
      <c r="BE27" s="145">
        <f t="shared" si="44"/>
        <v>0</v>
      </c>
      <c r="BF27" s="145">
        <f t="shared" si="44"/>
        <v>0</v>
      </c>
      <c r="BG27" s="145">
        <f t="shared" si="44"/>
        <v>0</v>
      </c>
      <c r="BH27" s="145">
        <f t="shared" si="44"/>
        <v>0</v>
      </c>
      <c r="BI27" s="145">
        <f t="shared" si="44"/>
        <v>0</v>
      </c>
      <c r="BJ27" s="145">
        <f t="shared" si="44"/>
        <v>2.06</v>
      </c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</row>
    <row r="28" spans="1:111" ht="24.75" customHeight="1">
      <c r="A28" s="115" t="s">
        <v>251</v>
      </c>
      <c r="B28" s="115" t="s">
        <v>289</v>
      </c>
      <c r="C28" s="115"/>
      <c r="D28" s="145"/>
      <c r="E28" s="115" t="s">
        <v>254</v>
      </c>
      <c r="F28" s="141">
        <f t="shared" si="3"/>
        <v>101.98</v>
      </c>
      <c r="G28" s="141">
        <f t="shared" si="4"/>
        <v>0</v>
      </c>
      <c r="H28" s="145">
        <f>H29</f>
        <v>0</v>
      </c>
      <c r="I28" s="145">
        <f aca="true" t="shared" si="45" ref="I28:Q28">I29</f>
        <v>0</v>
      </c>
      <c r="J28" s="145">
        <f t="shared" si="45"/>
        <v>0</v>
      </c>
      <c r="K28" s="145">
        <f t="shared" si="45"/>
        <v>0</v>
      </c>
      <c r="L28" s="145">
        <f t="shared" si="45"/>
        <v>0</v>
      </c>
      <c r="M28" s="145">
        <f t="shared" si="45"/>
        <v>0</v>
      </c>
      <c r="N28" s="145">
        <f t="shared" si="45"/>
        <v>0</v>
      </c>
      <c r="O28" s="145">
        <f t="shared" si="45"/>
        <v>0</v>
      </c>
      <c r="P28" s="145">
        <f t="shared" si="45"/>
        <v>0</v>
      </c>
      <c r="Q28" s="145">
        <f t="shared" si="45"/>
        <v>0</v>
      </c>
      <c r="R28" s="141">
        <f t="shared" si="6"/>
        <v>68</v>
      </c>
      <c r="S28" s="145">
        <f>S29</f>
        <v>7</v>
      </c>
      <c r="T28" s="145">
        <f aca="true" t="shared" si="46" ref="T28:AS28">T29</f>
        <v>0</v>
      </c>
      <c r="U28" s="145">
        <f t="shared" si="46"/>
        <v>0</v>
      </c>
      <c r="V28" s="145">
        <f t="shared" si="46"/>
        <v>0</v>
      </c>
      <c r="W28" s="145">
        <f t="shared" si="46"/>
        <v>0</v>
      </c>
      <c r="X28" s="145">
        <f t="shared" si="46"/>
        <v>0</v>
      </c>
      <c r="Y28" s="145">
        <f t="shared" si="46"/>
        <v>0</v>
      </c>
      <c r="Z28" s="145">
        <f t="shared" si="46"/>
        <v>0</v>
      </c>
      <c r="AA28" s="145">
        <f t="shared" si="46"/>
        <v>0</v>
      </c>
      <c r="AB28" s="145">
        <f t="shared" si="46"/>
        <v>0</v>
      </c>
      <c r="AC28" s="145">
        <f t="shared" si="46"/>
        <v>0</v>
      </c>
      <c r="AD28" s="145">
        <f t="shared" si="46"/>
        <v>0</v>
      </c>
      <c r="AE28" s="145">
        <f t="shared" si="46"/>
        <v>0</v>
      </c>
      <c r="AF28" s="145">
        <f t="shared" si="46"/>
        <v>0</v>
      </c>
      <c r="AG28" s="145">
        <f t="shared" si="46"/>
        <v>0</v>
      </c>
      <c r="AH28" s="145">
        <f t="shared" si="46"/>
        <v>0</v>
      </c>
      <c r="AI28" s="145">
        <f t="shared" si="46"/>
        <v>0</v>
      </c>
      <c r="AJ28" s="145">
        <f t="shared" si="46"/>
        <v>0</v>
      </c>
      <c r="AK28" s="145">
        <f t="shared" si="46"/>
        <v>0</v>
      </c>
      <c r="AL28" s="145">
        <f t="shared" si="46"/>
        <v>0</v>
      </c>
      <c r="AM28" s="145">
        <f t="shared" si="46"/>
        <v>0</v>
      </c>
      <c r="AN28" s="145">
        <f t="shared" si="46"/>
        <v>0</v>
      </c>
      <c r="AO28" s="145">
        <f t="shared" si="46"/>
        <v>0</v>
      </c>
      <c r="AP28" s="145">
        <f t="shared" si="46"/>
        <v>0</v>
      </c>
      <c r="AQ28" s="145">
        <f t="shared" si="46"/>
        <v>0</v>
      </c>
      <c r="AR28" s="145">
        <f t="shared" si="46"/>
        <v>0</v>
      </c>
      <c r="AS28" s="145">
        <f t="shared" si="46"/>
        <v>61</v>
      </c>
      <c r="AT28" s="141">
        <f t="shared" si="13"/>
        <v>33.980000000000004</v>
      </c>
      <c r="AU28" s="145">
        <f>AU29</f>
        <v>0</v>
      </c>
      <c r="AV28" s="145">
        <f aca="true" t="shared" si="47" ref="AV28:BJ28">AV29</f>
        <v>0</v>
      </c>
      <c r="AW28" s="145">
        <f t="shared" si="47"/>
        <v>0</v>
      </c>
      <c r="AX28" s="145">
        <f t="shared" si="47"/>
        <v>0</v>
      </c>
      <c r="AY28" s="145">
        <f t="shared" si="47"/>
        <v>31.92</v>
      </c>
      <c r="AZ28" s="145">
        <f t="shared" si="47"/>
        <v>0</v>
      </c>
      <c r="BA28" s="145">
        <f t="shared" si="47"/>
        <v>0</v>
      </c>
      <c r="BB28" s="145">
        <f t="shared" si="47"/>
        <v>0</v>
      </c>
      <c r="BC28" s="145">
        <f t="shared" si="47"/>
        <v>0</v>
      </c>
      <c r="BD28" s="145">
        <f t="shared" si="47"/>
        <v>0</v>
      </c>
      <c r="BE28" s="145">
        <f t="shared" si="47"/>
        <v>0</v>
      </c>
      <c r="BF28" s="145">
        <f t="shared" si="47"/>
        <v>0</v>
      </c>
      <c r="BG28" s="145">
        <f t="shared" si="47"/>
        <v>0</v>
      </c>
      <c r="BH28" s="145">
        <f t="shared" si="47"/>
        <v>0</v>
      </c>
      <c r="BI28" s="145">
        <f t="shared" si="47"/>
        <v>0</v>
      </c>
      <c r="BJ28" s="145">
        <f t="shared" si="47"/>
        <v>2.06</v>
      </c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</row>
    <row r="29" spans="1:111" ht="24.75" customHeight="1">
      <c r="A29" s="115" t="s">
        <v>251</v>
      </c>
      <c r="B29" s="115" t="s">
        <v>289</v>
      </c>
      <c r="C29" s="115" t="s">
        <v>285</v>
      </c>
      <c r="D29" s="145"/>
      <c r="E29" s="115" t="s">
        <v>256</v>
      </c>
      <c r="F29" s="141">
        <f t="shared" si="3"/>
        <v>101.98</v>
      </c>
      <c r="G29" s="141">
        <f t="shared" si="4"/>
        <v>0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1">
        <f t="shared" si="6"/>
        <v>68</v>
      </c>
      <c r="S29" s="146">
        <v>7</v>
      </c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34">
        <v>61</v>
      </c>
      <c r="AT29" s="141">
        <f t="shared" si="13"/>
        <v>33.980000000000004</v>
      </c>
      <c r="AU29" s="145"/>
      <c r="AV29" s="145"/>
      <c r="AW29" s="145"/>
      <c r="AX29" s="145"/>
      <c r="AY29" s="145">
        <v>31.92</v>
      </c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>
        <v>2.06</v>
      </c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</row>
    <row r="30" spans="1:111" ht="24.75" customHeight="1">
      <c r="A30" s="115" t="s">
        <v>268</v>
      </c>
      <c r="B30" s="115"/>
      <c r="C30" s="115"/>
      <c r="D30" s="145"/>
      <c r="E30" s="115" t="s">
        <v>258</v>
      </c>
      <c r="F30" s="141">
        <f t="shared" si="3"/>
        <v>12.04</v>
      </c>
      <c r="G30" s="141">
        <f t="shared" si="4"/>
        <v>0</v>
      </c>
      <c r="H30" s="145">
        <f>H31</f>
        <v>0</v>
      </c>
      <c r="I30" s="145">
        <f aca="true" t="shared" si="48" ref="I30:Q30">I31</f>
        <v>0</v>
      </c>
      <c r="J30" s="145">
        <f t="shared" si="48"/>
        <v>0</v>
      </c>
      <c r="K30" s="145">
        <f t="shared" si="48"/>
        <v>0</v>
      </c>
      <c r="L30" s="145">
        <f t="shared" si="48"/>
        <v>0</v>
      </c>
      <c r="M30" s="145">
        <f t="shared" si="48"/>
        <v>0</v>
      </c>
      <c r="N30" s="145">
        <f t="shared" si="48"/>
        <v>0</v>
      </c>
      <c r="O30" s="145">
        <f t="shared" si="48"/>
        <v>0</v>
      </c>
      <c r="P30" s="145">
        <f t="shared" si="48"/>
        <v>0</v>
      </c>
      <c r="Q30" s="145">
        <f t="shared" si="48"/>
        <v>0</v>
      </c>
      <c r="R30" s="141">
        <f t="shared" si="6"/>
        <v>0</v>
      </c>
      <c r="S30" s="145">
        <f>S31</f>
        <v>0</v>
      </c>
      <c r="T30" s="145">
        <f aca="true" t="shared" si="49" ref="T30:AS30">T31</f>
        <v>0</v>
      </c>
      <c r="U30" s="145">
        <f t="shared" si="49"/>
        <v>0</v>
      </c>
      <c r="V30" s="145">
        <f t="shared" si="49"/>
        <v>0</v>
      </c>
      <c r="W30" s="145">
        <f t="shared" si="49"/>
        <v>0</v>
      </c>
      <c r="X30" s="145">
        <f t="shared" si="49"/>
        <v>0</v>
      </c>
      <c r="Y30" s="145">
        <f t="shared" si="49"/>
        <v>0</v>
      </c>
      <c r="Z30" s="145">
        <f t="shared" si="49"/>
        <v>0</v>
      </c>
      <c r="AA30" s="145">
        <f t="shared" si="49"/>
        <v>0</v>
      </c>
      <c r="AB30" s="145">
        <f t="shared" si="49"/>
        <v>0</v>
      </c>
      <c r="AC30" s="145">
        <f t="shared" si="49"/>
        <v>0</v>
      </c>
      <c r="AD30" s="145">
        <f t="shared" si="49"/>
        <v>0</v>
      </c>
      <c r="AE30" s="145">
        <f t="shared" si="49"/>
        <v>0</v>
      </c>
      <c r="AF30" s="145">
        <f t="shared" si="49"/>
        <v>0</v>
      </c>
      <c r="AG30" s="145">
        <f t="shared" si="49"/>
        <v>0</v>
      </c>
      <c r="AH30" s="145">
        <f t="shared" si="49"/>
        <v>0</v>
      </c>
      <c r="AI30" s="145">
        <f t="shared" si="49"/>
        <v>0</v>
      </c>
      <c r="AJ30" s="145">
        <f t="shared" si="49"/>
        <v>0</v>
      </c>
      <c r="AK30" s="145">
        <f t="shared" si="49"/>
        <v>0</v>
      </c>
      <c r="AL30" s="145">
        <f t="shared" si="49"/>
        <v>0</v>
      </c>
      <c r="AM30" s="145">
        <f t="shared" si="49"/>
        <v>0</v>
      </c>
      <c r="AN30" s="145">
        <f t="shared" si="49"/>
        <v>0</v>
      </c>
      <c r="AO30" s="145">
        <f t="shared" si="49"/>
        <v>0</v>
      </c>
      <c r="AP30" s="145">
        <f t="shared" si="49"/>
        <v>0</v>
      </c>
      <c r="AQ30" s="145">
        <f t="shared" si="49"/>
        <v>0</v>
      </c>
      <c r="AR30" s="145">
        <f t="shared" si="49"/>
        <v>0</v>
      </c>
      <c r="AS30" s="145">
        <f t="shared" si="49"/>
        <v>0</v>
      </c>
      <c r="AT30" s="141">
        <f t="shared" si="13"/>
        <v>12.04</v>
      </c>
      <c r="AU30" s="145">
        <f>AU31</f>
        <v>0</v>
      </c>
      <c r="AV30" s="145">
        <f aca="true" t="shared" si="50" ref="AV30:BJ30">AV31</f>
        <v>0</v>
      </c>
      <c r="AW30" s="145">
        <f t="shared" si="50"/>
        <v>0</v>
      </c>
      <c r="AX30" s="145">
        <f t="shared" si="50"/>
        <v>0</v>
      </c>
      <c r="AY30" s="145">
        <f t="shared" si="50"/>
        <v>0</v>
      </c>
      <c r="AZ30" s="145">
        <f t="shared" si="50"/>
        <v>0</v>
      </c>
      <c r="BA30" s="145">
        <f t="shared" si="50"/>
        <v>0</v>
      </c>
      <c r="BB30" s="145">
        <f t="shared" si="50"/>
        <v>0</v>
      </c>
      <c r="BC30" s="145">
        <f t="shared" si="50"/>
        <v>0</v>
      </c>
      <c r="BD30" s="145">
        <f t="shared" si="50"/>
        <v>0</v>
      </c>
      <c r="BE30" s="145">
        <f t="shared" si="50"/>
        <v>12.04</v>
      </c>
      <c r="BF30" s="145">
        <f t="shared" si="50"/>
        <v>0</v>
      </c>
      <c r="BG30" s="145">
        <f t="shared" si="50"/>
        <v>0</v>
      </c>
      <c r="BH30" s="145">
        <f t="shared" si="50"/>
        <v>0</v>
      </c>
      <c r="BI30" s="145">
        <f t="shared" si="50"/>
        <v>0</v>
      </c>
      <c r="BJ30" s="145">
        <f t="shared" si="50"/>
        <v>0</v>
      </c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</row>
    <row r="31" spans="1:111" ht="24.75" customHeight="1">
      <c r="A31" s="115" t="s">
        <v>268</v>
      </c>
      <c r="B31" s="115" t="s">
        <v>288</v>
      </c>
      <c r="C31" s="115"/>
      <c r="D31" s="145"/>
      <c r="E31" s="115" t="s">
        <v>261</v>
      </c>
      <c r="F31" s="141">
        <f t="shared" si="3"/>
        <v>12.04</v>
      </c>
      <c r="G31" s="141">
        <f t="shared" si="4"/>
        <v>0</v>
      </c>
      <c r="H31" s="145">
        <f>H32</f>
        <v>0</v>
      </c>
      <c r="I31" s="145">
        <f aca="true" t="shared" si="51" ref="I31:Q31">I32</f>
        <v>0</v>
      </c>
      <c r="J31" s="145">
        <f t="shared" si="51"/>
        <v>0</v>
      </c>
      <c r="K31" s="145">
        <f t="shared" si="51"/>
        <v>0</v>
      </c>
      <c r="L31" s="145">
        <f t="shared" si="51"/>
        <v>0</v>
      </c>
      <c r="M31" s="145">
        <f t="shared" si="51"/>
        <v>0</v>
      </c>
      <c r="N31" s="145">
        <f t="shared" si="51"/>
        <v>0</v>
      </c>
      <c r="O31" s="145">
        <f t="shared" si="51"/>
        <v>0</v>
      </c>
      <c r="P31" s="145">
        <f t="shared" si="51"/>
        <v>0</v>
      </c>
      <c r="Q31" s="145">
        <f t="shared" si="51"/>
        <v>0</v>
      </c>
      <c r="R31" s="141">
        <f t="shared" si="6"/>
        <v>0</v>
      </c>
      <c r="S31" s="145">
        <f>S32</f>
        <v>0</v>
      </c>
      <c r="T31" s="145">
        <f aca="true" t="shared" si="52" ref="T31:AS31">T32</f>
        <v>0</v>
      </c>
      <c r="U31" s="145">
        <f t="shared" si="52"/>
        <v>0</v>
      </c>
      <c r="V31" s="145">
        <f t="shared" si="52"/>
        <v>0</v>
      </c>
      <c r="W31" s="145">
        <f t="shared" si="52"/>
        <v>0</v>
      </c>
      <c r="X31" s="145">
        <f t="shared" si="52"/>
        <v>0</v>
      </c>
      <c r="Y31" s="145">
        <f t="shared" si="52"/>
        <v>0</v>
      </c>
      <c r="Z31" s="145">
        <f t="shared" si="52"/>
        <v>0</v>
      </c>
      <c r="AA31" s="145">
        <f t="shared" si="52"/>
        <v>0</v>
      </c>
      <c r="AB31" s="145">
        <f t="shared" si="52"/>
        <v>0</v>
      </c>
      <c r="AC31" s="145">
        <f t="shared" si="52"/>
        <v>0</v>
      </c>
      <c r="AD31" s="145">
        <f t="shared" si="52"/>
        <v>0</v>
      </c>
      <c r="AE31" s="145">
        <f t="shared" si="52"/>
        <v>0</v>
      </c>
      <c r="AF31" s="145">
        <f t="shared" si="52"/>
        <v>0</v>
      </c>
      <c r="AG31" s="145">
        <f t="shared" si="52"/>
        <v>0</v>
      </c>
      <c r="AH31" s="145">
        <f t="shared" si="52"/>
        <v>0</v>
      </c>
      <c r="AI31" s="145">
        <f t="shared" si="52"/>
        <v>0</v>
      </c>
      <c r="AJ31" s="145">
        <f t="shared" si="52"/>
        <v>0</v>
      </c>
      <c r="AK31" s="145">
        <f t="shared" si="52"/>
        <v>0</v>
      </c>
      <c r="AL31" s="145">
        <f t="shared" si="52"/>
        <v>0</v>
      </c>
      <c r="AM31" s="145">
        <f t="shared" si="52"/>
        <v>0</v>
      </c>
      <c r="AN31" s="145">
        <f t="shared" si="52"/>
        <v>0</v>
      </c>
      <c r="AO31" s="145">
        <f t="shared" si="52"/>
        <v>0</v>
      </c>
      <c r="AP31" s="145">
        <f t="shared" si="52"/>
        <v>0</v>
      </c>
      <c r="AQ31" s="145">
        <f t="shared" si="52"/>
        <v>0</v>
      </c>
      <c r="AR31" s="145">
        <f t="shared" si="52"/>
        <v>0</v>
      </c>
      <c r="AS31" s="145">
        <f t="shared" si="52"/>
        <v>0</v>
      </c>
      <c r="AT31" s="141">
        <f t="shared" si="13"/>
        <v>12.04</v>
      </c>
      <c r="AU31" s="145">
        <f>AU32</f>
        <v>0</v>
      </c>
      <c r="AV31" s="145">
        <f aca="true" t="shared" si="53" ref="AV31:BJ31">AV32</f>
        <v>0</v>
      </c>
      <c r="AW31" s="145">
        <f t="shared" si="53"/>
        <v>0</v>
      </c>
      <c r="AX31" s="145">
        <f t="shared" si="53"/>
        <v>0</v>
      </c>
      <c r="AY31" s="145">
        <f t="shared" si="53"/>
        <v>0</v>
      </c>
      <c r="AZ31" s="145">
        <f t="shared" si="53"/>
        <v>0</v>
      </c>
      <c r="BA31" s="145">
        <f t="shared" si="53"/>
        <v>0</v>
      </c>
      <c r="BB31" s="145">
        <f t="shared" si="53"/>
        <v>0</v>
      </c>
      <c r="BC31" s="145">
        <f t="shared" si="53"/>
        <v>0</v>
      </c>
      <c r="BD31" s="145">
        <f t="shared" si="53"/>
        <v>0</v>
      </c>
      <c r="BE31" s="145">
        <f t="shared" si="53"/>
        <v>12.04</v>
      </c>
      <c r="BF31" s="145">
        <f t="shared" si="53"/>
        <v>0</v>
      </c>
      <c r="BG31" s="145">
        <f t="shared" si="53"/>
        <v>0</v>
      </c>
      <c r="BH31" s="145">
        <f t="shared" si="53"/>
        <v>0</v>
      </c>
      <c r="BI31" s="145">
        <f t="shared" si="53"/>
        <v>0</v>
      </c>
      <c r="BJ31" s="145">
        <f t="shared" si="53"/>
        <v>0</v>
      </c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</row>
    <row r="32" spans="1:111" ht="24.75" customHeight="1">
      <c r="A32" s="115" t="s">
        <v>268</v>
      </c>
      <c r="B32" s="115" t="s">
        <v>288</v>
      </c>
      <c r="C32" s="115" t="s">
        <v>280</v>
      </c>
      <c r="D32" s="145"/>
      <c r="E32" s="115" t="s">
        <v>262</v>
      </c>
      <c r="F32" s="141">
        <f t="shared" si="3"/>
        <v>12.04</v>
      </c>
      <c r="G32" s="141">
        <f t="shared" si="4"/>
        <v>0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1">
        <f t="shared" si="6"/>
        <v>0</v>
      </c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1">
        <f t="shared" si="13"/>
        <v>12.04</v>
      </c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>
        <v>12.04</v>
      </c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</row>
  </sheetData>
  <sheetProtection/>
  <mergeCells count="121">
    <mergeCell ref="CW6:CW7"/>
    <mergeCell ref="CX6:CX7"/>
    <mergeCell ref="CY6:CY7"/>
    <mergeCell ref="CR6:CR7"/>
    <mergeCell ref="CS6:CS7"/>
    <mergeCell ref="DG6:DG7"/>
    <mergeCell ref="CZ6:CZ7"/>
    <mergeCell ref="DA6:DA7"/>
    <mergeCell ref="DB6:DB7"/>
    <mergeCell ref="DC6:DC7"/>
    <mergeCell ref="M4:N4"/>
    <mergeCell ref="DD6:DD7"/>
    <mergeCell ref="DE6:DE7"/>
    <mergeCell ref="DF6:DF7"/>
    <mergeCell ref="CV6:CV7"/>
    <mergeCell ref="CL6:CL7"/>
    <mergeCell ref="CM6:CM7"/>
    <mergeCell ref="CT6:CT7"/>
    <mergeCell ref="CU6:CU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CJ5:CY5"/>
    <mergeCell ref="CZ5:DG5"/>
    <mergeCell ref="D6:D7"/>
    <mergeCell ref="E6:E7"/>
    <mergeCell ref="F5:F7"/>
    <mergeCell ref="G6:G7"/>
    <mergeCell ref="H6:H7"/>
    <mergeCell ref="I6:I7"/>
    <mergeCell ref="J6:J7"/>
    <mergeCell ref="K6:K7"/>
    <mergeCell ref="A3:DG3"/>
    <mergeCell ref="A5:E5"/>
    <mergeCell ref="G5:Q5"/>
    <mergeCell ref="R5:AS5"/>
    <mergeCell ref="AT5:BJ5"/>
    <mergeCell ref="BK5:BO5"/>
    <mergeCell ref="BP5:BR5"/>
    <mergeCell ref="BS5:BU5"/>
    <mergeCell ref="BV5:BX5"/>
    <mergeCell ref="BY5:CI5"/>
  </mergeCells>
  <printOptions horizontalCentered="1"/>
  <pageMargins left="0.75" right="0.75" top="0.98" bottom="0.98" header="0.51" footer="0.5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Zeros="0" zoomScalePageLayoutView="0" workbookViewId="0" topLeftCell="A1">
      <selection activeCell="H12" sqref="H12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6" width="17.75390625" style="1" customWidth="1"/>
    <col min="7" max="7" width="19.25390625" style="1" customWidth="1"/>
    <col min="8" max="8" width="17.75390625" style="1" customWidth="1"/>
    <col min="9" max="9" width="6.50390625" style="1" customWidth="1"/>
    <col min="10" max="16384" width="6.875" style="1" customWidth="1"/>
  </cols>
  <sheetData>
    <row r="1" spans="1:4" ht="24" customHeight="1">
      <c r="A1" s="177" t="s">
        <v>180</v>
      </c>
      <c r="B1" s="177"/>
      <c r="C1" s="177"/>
      <c r="D1" s="177"/>
    </row>
    <row r="2" spans="1:9" ht="19.5" customHeight="1">
      <c r="A2" s="25"/>
      <c r="B2" s="25"/>
      <c r="C2" s="25"/>
      <c r="D2" s="25"/>
      <c r="E2" s="26"/>
      <c r="F2" s="25"/>
      <c r="G2" s="25"/>
      <c r="H2" s="27"/>
      <c r="I2" s="43"/>
    </row>
    <row r="3" spans="1:9" ht="25.5" customHeight="1">
      <c r="A3" s="68" t="s">
        <v>181</v>
      </c>
      <c r="B3" s="69"/>
      <c r="C3" s="69"/>
      <c r="D3" s="69"/>
      <c r="E3" s="69"/>
      <c r="F3" s="69"/>
      <c r="G3" s="69"/>
      <c r="H3" s="69"/>
      <c r="I3" s="43"/>
    </row>
    <row r="4" spans="1:9" ht="19.5" customHeight="1">
      <c r="A4" s="5"/>
      <c r="B4" s="5"/>
      <c r="C4" s="5"/>
      <c r="D4" s="5"/>
      <c r="E4" s="5"/>
      <c r="F4" s="28"/>
      <c r="G4" s="28"/>
      <c r="H4" s="7" t="s">
        <v>3</v>
      </c>
      <c r="I4" s="43"/>
    </row>
    <row r="5" spans="1:9" ht="19.5" customHeight="1">
      <c r="A5" s="124" t="s">
        <v>182</v>
      </c>
      <c r="B5" s="124"/>
      <c r="C5" s="124"/>
      <c r="D5" s="124"/>
      <c r="E5" s="124"/>
      <c r="F5" s="149" t="s">
        <v>60</v>
      </c>
      <c r="G5" s="149"/>
      <c r="H5" s="149"/>
      <c r="I5" s="43"/>
    </row>
    <row r="6" spans="1:9" ht="19.5" customHeight="1">
      <c r="A6" s="11" t="s">
        <v>43</v>
      </c>
      <c r="B6" s="12"/>
      <c r="C6" s="12"/>
      <c r="D6" s="178" t="s">
        <v>44</v>
      </c>
      <c r="E6" s="149" t="s">
        <v>183</v>
      </c>
      <c r="F6" s="149" t="s">
        <v>33</v>
      </c>
      <c r="G6" s="153" t="s">
        <v>184</v>
      </c>
      <c r="H6" s="179" t="s">
        <v>185</v>
      </c>
      <c r="I6" s="43"/>
    </row>
    <row r="7" spans="1:9" ht="33.75" customHeight="1">
      <c r="A7" s="125" t="s">
        <v>53</v>
      </c>
      <c r="B7" s="125" t="s">
        <v>54</v>
      </c>
      <c r="C7" s="125" t="s">
        <v>55</v>
      </c>
      <c r="D7" s="178"/>
      <c r="E7" s="149"/>
      <c r="F7" s="149"/>
      <c r="G7" s="153"/>
      <c r="H7" s="179"/>
      <c r="I7" s="43"/>
    </row>
    <row r="8" spans="1:9" ht="21.75" customHeight="1">
      <c r="A8" s="118"/>
      <c r="B8" s="118"/>
      <c r="C8" s="118"/>
      <c r="D8" s="120" t="s">
        <v>265</v>
      </c>
      <c r="E8" s="118" t="s">
        <v>266</v>
      </c>
      <c r="F8" s="126">
        <f>F9+F16+F21+F27+F30</f>
        <v>321.35</v>
      </c>
      <c r="G8" s="126">
        <f>G9+G16+G21+G27+G30</f>
        <v>263.77</v>
      </c>
      <c r="H8" s="126">
        <f>H9+H16+H21+H27+H30</f>
        <v>57.58</v>
      </c>
      <c r="I8" s="44"/>
    </row>
    <row r="9" spans="1:8" s="131" customFormat="1" ht="21.75" customHeight="1">
      <c r="A9" s="122" t="s">
        <v>56</v>
      </c>
      <c r="B9" s="122"/>
      <c r="C9" s="122"/>
      <c r="D9" s="121"/>
      <c r="E9" s="122" t="s">
        <v>57</v>
      </c>
      <c r="F9" s="129">
        <f>F10+F14</f>
        <v>181.82999999999998</v>
      </c>
      <c r="G9" s="129">
        <f>G10+G14</f>
        <v>131.91</v>
      </c>
      <c r="H9" s="129">
        <f>H10+H14</f>
        <v>49.92</v>
      </c>
    </row>
    <row r="10" spans="1:8" s="131" customFormat="1" ht="21.75" customHeight="1">
      <c r="A10" s="122" t="s">
        <v>269</v>
      </c>
      <c r="B10" s="122" t="s">
        <v>270</v>
      </c>
      <c r="C10" s="122"/>
      <c r="D10" s="121"/>
      <c r="E10" s="122" t="s">
        <v>271</v>
      </c>
      <c r="F10" s="129">
        <f aca="true" t="shared" si="0" ref="F10:F32">G10+H10</f>
        <v>155.96999999999997</v>
      </c>
      <c r="G10" s="130">
        <f>G11+G12+G13</f>
        <v>110.10999999999999</v>
      </c>
      <c r="H10" s="130">
        <f>H11+H12+H13</f>
        <v>45.86</v>
      </c>
    </row>
    <row r="11" spans="1:8" ht="21.75" customHeight="1">
      <c r="A11" s="120" t="s">
        <v>56</v>
      </c>
      <c r="B11" s="120" t="s">
        <v>210</v>
      </c>
      <c r="C11" s="120" t="s">
        <v>216</v>
      </c>
      <c r="D11" s="118"/>
      <c r="E11" s="120" t="s">
        <v>217</v>
      </c>
      <c r="F11" s="126">
        <f t="shared" si="0"/>
        <v>87</v>
      </c>
      <c r="G11" s="20">
        <v>68.02</v>
      </c>
      <c r="H11" s="20">
        <v>18.98</v>
      </c>
    </row>
    <row r="12" spans="1:8" ht="21.75" customHeight="1">
      <c r="A12" s="120" t="s">
        <v>56</v>
      </c>
      <c r="B12" s="120" t="s">
        <v>210</v>
      </c>
      <c r="C12" s="120" t="s">
        <v>218</v>
      </c>
      <c r="D12" s="118"/>
      <c r="E12" s="120" t="s">
        <v>219</v>
      </c>
      <c r="F12" s="126">
        <f t="shared" si="0"/>
        <v>17.4</v>
      </c>
      <c r="G12" s="127">
        <v>15.6</v>
      </c>
      <c r="H12" s="20">
        <v>1.8</v>
      </c>
    </row>
    <row r="13" spans="1:8" ht="21.75" customHeight="1">
      <c r="A13" s="120" t="s">
        <v>220</v>
      </c>
      <c r="B13" s="120" t="s">
        <v>214</v>
      </c>
      <c r="C13" s="120" t="s">
        <v>221</v>
      </c>
      <c r="D13" s="118"/>
      <c r="E13" s="120" t="s">
        <v>222</v>
      </c>
      <c r="F13" s="126">
        <f t="shared" si="0"/>
        <v>51.56999999999999</v>
      </c>
      <c r="G13" s="127">
        <v>26.49</v>
      </c>
      <c r="H13" s="20">
        <v>25.08</v>
      </c>
    </row>
    <row r="14" spans="1:8" s="131" customFormat="1" ht="21.75" customHeight="1">
      <c r="A14" s="122" t="s">
        <v>272</v>
      </c>
      <c r="B14" s="122" t="s">
        <v>273</v>
      </c>
      <c r="C14" s="122"/>
      <c r="D14" s="121"/>
      <c r="E14" s="122" t="s">
        <v>274</v>
      </c>
      <c r="F14" s="129">
        <f t="shared" si="0"/>
        <v>25.86</v>
      </c>
      <c r="G14" s="132">
        <f>G15</f>
        <v>21.8</v>
      </c>
      <c r="H14" s="132">
        <f>H15</f>
        <v>4.06</v>
      </c>
    </row>
    <row r="15" spans="1:8" ht="21.75" customHeight="1">
      <c r="A15" s="120" t="s">
        <v>220</v>
      </c>
      <c r="B15" s="120" t="s">
        <v>223</v>
      </c>
      <c r="C15" s="120" t="s">
        <v>225</v>
      </c>
      <c r="D15" s="118"/>
      <c r="E15" s="120" t="s">
        <v>226</v>
      </c>
      <c r="F15" s="126">
        <f t="shared" si="0"/>
        <v>25.86</v>
      </c>
      <c r="G15" s="127">
        <v>21.8</v>
      </c>
      <c r="H15" s="20">
        <v>4.06</v>
      </c>
    </row>
    <row r="16" spans="1:8" ht="21.75" customHeight="1">
      <c r="A16" s="122" t="s">
        <v>227</v>
      </c>
      <c r="B16" s="122"/>
      <c r="C16" s="122"/>
      <c r="D16" s="121"/>
      <c r="E16" s="122" t="s">
        <v>267</v>
      </c>
      <c r="F16" s="126">
        <f t="shared" si="0"/>
        <v>70.41</v>
      </c>
      <c r="G16" s="127">
        <f>G17+G19</f>
        <v>70.41</v>
      </c>
      <c r="H16" s="127">
        <f>H17+H19</f>
        <v>0</v>
      </c>
    </row>
    <row r="17" spans="1:8" ht="21.75" customHeight="1">
      <c r="A17" s="120" t="s">
        <v>229</v>
      </c>
      <c r="B17" s="120" t="s">
        <v>230</v>
      </c>
      <c r="C17" s="120"/>
      <c r="D17" s="118"/>
      <c r="E17" s="120" t="s">
        <v>231</v>
      </c>
      <c r="F17" s="126">
        <f t="shared" si="0"/>
        <v>20.01</v>
      </c>
      <c r="G17" s="127">
        <f>G18</f>
        <v>20.01</v>
      </c>
      <c r="H17" s="20"/>
    </row>
    <row r="18" spans="1:8" ht="21.75" customHeight="1">
      <c r="A18" s="120" t="s">
        <v>229</v>
      </c>
      <c r="B18" s="120" t="s">
        <v>230</v>
      </c>
      <c r="C18" s="120" t="s">
        <v>230</v>
      </c>
      <c r="D18" s="118"/>
      <c r="E18" s="120" t="s">
        <v>232</v>
      </c>
      <c r="F18" s="126">
        <f t="shared" si="0"/>
        <v>20.01</v>
      </c>
      <c r="G18" s="127">
        <v>20.01</v>
      </c>
      <c r="H18" s="20"/>
    </row>
    <row r="19" spans="1:8" ht="21.75" customHeight="1">
      <c r="A19" s="120" t="s">
        <v>229</v>
      </c>
      <c r="B19" s="120" t="s">
        <v>233</v>
      </c>
      <c r="C19" s="120"/>
      <c r="D19" s="118"/>
      <c r="E19" s="120" t="s">
        <v>234</v>
      </c>
      <c r="F19" s="126">
        <f t="shared" si="0"/>
        <v>50.4</v>
      </c>
      <c r="G19" s="127">
        <v>50.4</v>
      </c>
      <c r="H19" s="128"/>
    </row>
    <row r="20" spans="1:8" ht="21.75" customHeight="1">
      <c r="A20" s="120" t="s">
        <v>229</v>
      </c>
      <c r="B20" s="120" t="s">
        <v>235</v>
      </c>
      <c r="C20" s="120" t="s">
        <v>236</v>
      </c>
      <c r="D20" s="118"/>
      <c r="E20" s="120" t="s">
        <v>237</v>
      </c>
      <c r="F20" s="126">
        <f t="shared" si="0"/>
        <v>50.4</v>
      </c>
      <c r="G20" s="127">
        <v>50.4</v>
      </c>
      <c r="H20" s="128"/>
    </row>
    <row r="21" spans="1:8" s="131" customFormat="1" ht="21.75" customHeight="1">
      <c r="A21" s="122" t="s">
        <v>238</v>
      </c>
      <c r="B21" s="122"/>
      <c r="C21" s="122"/>
      <c r="D21" s="121"/>
      <c r="E21" s="122" t="s">
        <v>239</v>
      </c>
      <c r="F21" s="129">
        <f t="shared" si="0"/>
        <v>16.09</v>
      </c>
      <c r="G21" s="132">
        <f>G22+G24</f>
        <v>15.43</v>
      </c>
      <c r="H21" s="132">
        <f>H22+H24</f>
        <v>0.66</v>
      </c>
    </row>
    <row r="22" spans="1:8" ht="24.75" customHeight="1">
      <c r="A22" s="120" t="s">
        <v>240</v>
      </c>
      <c r="B22" s="120" t="s">
        <v>241</v>
      </c>
      <c r="C22" s="120"/>
      <c r="D22" s="119"/>
      <c r="E22" s="120" t="s">
        <v>242</v>
      </c>
      <c r="F22" s="126">
        <f t="shared" si="0"/>
        <v>8.09</v>
      </c>
      <c r="G22" s="119">
        <v>7.43</v>
      </c>
      <c r="H22" s="119">
        <v>0.66</v>
      </c>
    </row>
    <row r="23" spans="1:8" ht="24.75" customHeight="1">
      <c r="A23" s="120" t="s">
        <v>243</v>
      </c>
      <c r="B23" s="120" t="s">
        <v>244</v>
      </c>
      <c r="C23" s="120" t="s">
        <v>245</v>
      </c>
      <c r="D23" s="119"/>
      <c r="E23" s="120" t="s">
        <v>246</v>
      </c>
      <c r="F23" s="126">
        <f t="shared" si="0"/>
        <v>8.09</v>
      </c>
      <c r="G23" s="119">
        <v>7.43</v>
      </c>
      <c r="H23" s="119">
        <v>0.66</v>
      </c>
    </row>
    <row r="24" spans="1:8" ht="24.75" customHeight="1">
      <c r="A24" s="120" t="s">
        <v>240</v>
      </c>
      <c r="B24" s="120" t="s">
        <v>247</v>
      </c>
      <c r="C24" s="120"/>
      <c r="D24" s="119"/>
      <c r="E24" s="120" t="s">
        <v>248</v>
      </c>
      <c r="F24" s="126">
        <f t="shared" si="0"/>
        <v>8</v>
      </c>
      <c r="G24" s="119">
        <f>G25+G26</f>
        <v>8</v>
      </c>
      <c r="H24" s="119">
        <f>H25+H26</f>
        <v>0</v>
      </c>
    </row>
    <row r="25" spans="1:8" ht="24.75" customHeight="1">
      <c r="A25" s="120" t="s">
        <v>243</v>
      </c>
      <c r="B25" s="120" t="s">
        <v>247</v>
      </c>
      <c r="C25" s="120" t="s">
        <v>216</v>
      </c>
      <c r="D25" s="119"/>
      <c r="E25" s="120" t="s">
        <v>249</v>
      </c>
      <c r="F25" s="126">
        <f t="shared" si="0"/>
        <v>5</v>
      </c>
      <c r="G25" s="119">
        <v>5</v>
      </c>
      <c r="H25" s="119"/>
    </row>
    <row r="26" spans="1:8" ht="24.75" customHeight="1">
      <c r="A26" s="120" t="s">
        <v>243</v>
      </c>
      <c r="B26" s="120" t="s">
        <v>247</v>
      </c>
      <c r="C26" s="120" t="s">
        <v>236</v>
      </c>
      <c r="D26" s="119"/>
      <c r="E26" s="120" t="s">
        <v>250</v>
      </c>
      <c r="F26" s="126">
        <f t="shared" si="0"/>
        <v>3</v>
      </c>
      <c r="G26" s="119">
        <v>3</v>
      </c>
      <c r="H26" s="119"/>
    </row>
    <row r="27" spans="1:8" s="131" customFormat="1" ht="24.75" customHeight="1">
      <c r="A27" s="122" t="s">
        <v>251</v>
      </c>
      <c r="B27" s="122"/>
      <c r="C27" s="122"/>
      <c r="D27" s="123"/>
      <c r="E27" s="122" t="s">
        <v>252</v>
      </c>
      <c r="F27" s="129">
        <f t="shared" si="0"/>
        <v>40.98</v>
      </c>
      <c r="G27" s="123">
        <f>G28</f>
        <v>33.98</v>
      </c>
      <c r="H27" s="123">
        <f>H28</f>
        <v>7</v>
      </c>
    </row>
    <row r="28" spans="1:8" ht="24.75" customHeight="1">
      <c r="A28" s="120" t="s">
        <v>253</v>
      </c>
      <c r="B28" s="120" t="s">
        <v>244</v>
      </c>
      <c r="C28" s="120"/>
      <c r="D28" s="119"/>
      <c r="E28" s="120" t="s">
        <v>254</v>
      </c>
      <c r="F28" s="126">
        <f t="shared" si="0"/>
        <v>40.98</v>
      </c>
      <c r="G28" s="119">
        <f>G29</f>
        <v>33.98</v>
      </c>
      <c r="H28" s="119">
        <f>H29</f>
        <v>7</v>
      </c>
    </row>
    <row r="29" spans="1:8" ht="24.75" customHeight="1">
      <c r="A29" s="120" t="s">
        <v>253</v>
      </c>
      <c r="B29" s="120" t="s">
        <v>244</v>
      </c>
      <c r="C29" s="120" t="s">
        <v>255</v>
      </c>
      <c r="D29" s="119"/>
      <c r="E29" s="120" t="s">
        <v>256</v>
      </c>
      <c r="F29" s="126">
        <f t="shared" si="0"/>
        <v>40.98</v>
      </c>
      <c r="G29" s="119">
        <v>33.98</v>
      </c>
      <c r="H29" s="119">
        <v>7</v>
      </c>
    </row>
    <row r="30" spans="1:8" ht="24.75" customHeight="1">
      <c r="A30" s="122" t="s">
        <v>268</v>
      </c>
      <c r="B30" s="122"/>
      <c r="C30" s="122"/>
      <c r="D30" s="123"/>
      <c r="E30" s="122" t="s">
        <v>258</v>
      </c>
      <c r="F30" s="126">
        <f t="shared" si="0"/>
        <v>12.04</v>
      </c>
      <c r="G30" s="119">
        <f>G31</f>
        <v>12.04</v>
      </c>
      <c r="H30" s="119">
        <f>H31</f>
        <v>0</v>
      </c>
    </row>
    <row r="31" spans="1:8" ht="24.75" customHeight="1">
      <c r="A31" s="120" t="s">
        <v>259</v>
      </c>
      <c r="B31" s="120" t="s">
        <v>260</v>
      </c>
      <c r="C31" s="120"/>
      <c r="D31" s="119"/>
      <c r="E31" s="120" t="s">
        <v>261</v>
      </c>
      <c r="F31" s="126">
        <f t="shared" si="0"/>
        <v>12.04</v>
      </c>
      <c r="G31" s="119">
        <f>G32</f>
        <v>12.04</v>
      </c>
      <c r="H31" s="119">
        <f>H32</f>
        <v>0</v>
      </c>
    </row>
    <row r="32" spans="1:8" ht="24.75" customHeight="1">
      <c r="A32" s="120" t="s">
        <v>259</v>
      </c>
      <c r="B32" s="120" t="s">
        <v>260</v>
      </c>
      <c r="C32" s="120" t="s">
        <v>216</v>
      </c>
      <c r="D32" s="119"/>
      <c r="E32" s="120" t="s">
        <v>262</v>
      </c>
      <c r="F32" s="126">
        <f t="shared" si="0"/>
        <v>12.04</v>
      </c>
      <c r="G32" s="119">
        <v>12.04</v>
      </c>
      <c r="H32" s="119"/>
    </row>
    <row r="33" spans="6:8" ht="12.75" customHeight="1">
      <c r="F33" s="113"/>
      <c r="G33" s="113"/>
      <c r="H33" s="113"/>
    </row>
    <row r="34" spans="6:8" ht="12.75" customHeight="1">
      <c r="F34" s="113"/>
      <c r="G34" s="113"/>
      <c r="H34" s="113"/>
    </row>
    <row r="35" spans="6:8" ht="12.75" customHeight="1">
      <c r="F35" s="113"/>
      <c r="G35" s="113"/>
      <c r="H35" s="113"/>
    </row>
    <row r="36" spans="6:8" ht="12.75" customHeight="1">
      <c r="F36" s="113"/>
      <c r="G36" s="113"/>
      <c r="H36" s="113"/>
    </row>
    <row r="37" spans="6:8" ht="12.75" customHeight="1">
      <c r="F37" s="113"/>
      <c r="G37" s="113"/>
      <c r="H37" s="113"/>
    </row>
    <row r="38" spans="6:8" ht="12.75" customHeight="1">
      <c r="F38" s="113"/>
      <c r="G38" s="113"/>
      <c r="H38" s="113"/>
    </row>
    <row r="39" spans="6:8" ht="12.75" customHeight="1">
      <c r="F39" s="113"/>
      <c r="G39" s="113"/>
      <c r="H39" s="113"/>
    </row>
    <row r="40" spans="6:8" ht="12.75" customHeight="1">
      <c r="F40" s="113"/>
      <c r="G40" s="113"/>
      <c r="H40" s="113"/>
    </row>
    <row r="41" spans="6:8" ht="12.75" customHeight="1">
      <c r="F41" s="113"/>
      <c r="G41" s="113"/>
      <c r="H41" s="113"/>
    </row>
    <row r="42" spans="6:8" ht="12.75" customHeight="1">
      <c r="F42" s="113"/>
      <c r="G42" s="113"/>
      <c r="H42" s="113"/>
    </row>
    <row r="43" spans="6:8" ht="12.75" customHeight="1">
      <c r="F43" s="113"/>
      <c r="G43" s="113"/>
      <c r="H43" s="113"/>
    </row>
    <row r="44" spans="6:8" ht="12.75" customHeight="1">
      <c r="F44" s="113"/>
      <c r="G44" s="113"/>
      <c r="H44" s="113"/>
    </row>
    <row r="45" spans="6:8" ht="12.75" customHeight="1">
      <c r="F45" s="113"/>
      <c r="G45" s="113"/>
      <c r="H45" s="113"/>
    </row>
    <row r="46" spans="6:8" ht="12.75" customHeight="1">
      <c r="F46" s="113"/>
      <c r="G46" s="113"/>
      <c r="H46" s="113"/>
    </row>
    <row r="47" spans="6:8" ht="12.75" customHeight="1">
      <c r="F47" s="113"/>
      <c r="G47" s="113"/>
      <c r="H47" s="113"/>
    </row>
    <row r="48" spans="6:8" ht="12.75" customHeight="1">
      <c r="F48" s="113"/>
      <c r="G48" s="113"/>
      <c r="H48" s="113"/>
    </row>
    <row r="49" spans="6:8" ht="12.75" customHeight="1">
      <c r="F49" s="113"/>
      <c r="G49" s="113"/>
      <c r="H49" s="113"/>
    </row>
    <row r="50" spans="6:8" ht="12.75" customHeight="1">
      <c r="F50" s="113"/>
      <c r="G50" s="113"/>
      <c r="H50" s="113"/>
    </row>
    <row r="51" spans="6:8" ht="12.75" customHeight="1">
      <c r="F51" s="113"/>
      <c r="G51" s="113"/>
      <c r="H51" s="113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view="pageBreakPreview" zoomScale="130" zoomScaleSheetLayoutView="130" zoomScalePageLayoutView="0" workbookViewId="0" topLeftCell="A4">
      <selection activeCell="E12" sqref="E12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80" t="s">
        <v>186</v>
      </c>
      <c r="B1" s="180"/>
      <c r="C1" s="180"/>
    </row>
    <row r="2" spans="1:243" ht="19.5" customHeight="1">
      <c r="A2" s="2"/>
      <c r="B2" s="3"/>
      <c r="C2" s="3"/>
      <c r="D2" s="3"/>
      <c r="E2" s="3"/>
      <c r="F2" s="4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</row>
    <row r="3" spans="1:243" ht="19.5" customHeight="1">
      <c r="A3" s="147" t="s">
        <v>187</v>
      </c>
      <c r="B3" s="147"/>
      <c r="C3" s="147"/>
      <c r="D3" s="147"/>
      <c r="E3" s="147"/>
      <c r="F3" s="147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19.5" customHeight="1">
      <c r="A4" s="5"/>
      <c r="B4" s="5"/>
      <c r="C4" s="5"/>
      <c r="D4" s="5"/>
      <c r="E4" s="5"/>
      <c r="F4" s="7" t="s">
        <v>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19.5" customHeight="1">
      <c r="A5" s="11" t="s">
        <v>43</v>
      </c>
      <c r="B5" s="12"/>
      <c r="C5" s="13"/>
      <c r="D5" s="181" t="s">
        <v>44</v>
      </c>
      <c r="E5" s="150" t="s">
        <v>188</v>
      </c>
      <c r="F5" s="153" t="s">
        <v>46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19.5" customHeight="1">
      <c r="A6" s="14" t="s">
        <v>53</v>
      </c>
      <c r="B6" s="15" t="s">
        <v>54</v>
      </c>
      <c r="C6" s="16" t="s">
        <v>55</v>
      </c>
      <c r="D6" s="181"/>
      <c r="E6" s="150"/>
      <c r="F6" s="153"/>
      <c r="G6" s="24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21" customHeight="1">
      <c r="A7" s="118"/>
      <c r="B7" s="118"/>
      <c r="C7" s="118"/>
      <c r="D7" s="120" t="s">
        <v>265</v>
      </c>
      <c r="E7" s="118" t="s">
        <v>266</v>
      </c>
      <c r="F7" s="67">
        <f>F8+F11</f>
        <v>121.56</v>
      </c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21" customHeight="1">
      <c r="A8" s="122" t="s">
        <v>56</v>
      </c>
      <c r="B8" s="122"/>
      <c r="C8" s="122"/>
      <c r="D8" s="121"/>
      <c r="E8" s="122" t="s">
        <v>57</v>
      </c>
      <c r="F8" s="67">
        <v>60.56</v>
      </c>
      <c r="G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ht="21" customHeight="1">
      <c r="A9" s="122" t="s">
        <v>269</v>
      </c>
      <c r="B9" s="122" t="s">
        <v>270</v>
      </c>
      <c r="C9" s="122"/>
      <c r="D9" s="121"/>
      <c r="E9" s="122" t="s">
        <v>271</v>
      </c>
      <c r="F9" s="67">
        <v>60.56</v>
      </c>
      <c r="G9" s="24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pans="1:6" ht="21" customHeight="1">
      <c r="A10" s="120" t="s">
        <v>220</v>
      </c>
      <c r="B10" s="120" t="s">
        <v>214</v>
      </c>
      <c r="C10" s="120" t="s">
        <v>221</v>
      </c>
      <c r="D10" s="118"/>
      <c r="E10" s="120" t="s">
        <v>222</v>
      </c>
      <c r="F10" s="67">
        <v>60.56</v>
      </c>
    </row>
    <row r="11" spans="1:6" ht="21" customHeight="1">
      <c r="A11" s="122" t="s">
        <v>251</v>
      </c>
      <c r="B11" s="122"/>
      <c r="C11" s="122"/>
      <c r="D11" s="123"/>
      <c r="E11" s="122" t="s">
        <v>252</v>
      </c>
      <c r="F11" s="67">
        <v>61</v>
      </c>
    </row>
    <row r="12" spans="1:6" ht="21" customHeight="1">
      <c r="A12" s="120" t="s">
        <v>253</v>
      </c>
      <c r="B12" s="120" t="s">
        <v>244</v>
      </c>
      <c r="C12" s="120"/>
      <c r="D12" s="119"/>
      <c r="E12" s="120" t="s">
        <v>254</v>
      </c>
      <c r="F12" s="67">
        <v>61</v>
      </c>
    </row>
    <row r="13" spans="1:6" ht="21" customHeight="1">
      <c r="A13" s="120" t="s">
        <v>253</v>
      </c>
      <c r="B13" s="120" t="s">
        <v>244</v>
      </c>
      <c r="C13" s="120" t="s">
        <v>255</v>
      </c>
      <c r="D13" s="119"/>
      <c r="E13" s="120" t="s">
        <v>256</v>
      </c>
      <c r="F13" s="67">
        <v>61</v>
      </c>
    </row>
    <row r="14" spans="1:6" ht="21" customHeight="1">
      <c r="A14" s="34"/>
      <c r="B14" s="34"/>
      <c r="C14" s="34"/>
      <c r="D14" s="66"/>
      <c r="E14" s="66"/>
      <c r="F14" s="67"/>
    </row>
    <row r="15" spans="1:6" ht="21" customHeight="1">
      <c r="A15" s="34"/>
      <c r="B15" s="34"/>
      <c r="C15" s="34"/>
      <c r="D15" s="66"/>
      <c r="E15" s="66"/>
      <c r="F15" s="67"/>
    </row>
    <row r="16" spans="1:6" ht="21" customHeight="1">
      <c r="A16" s="34"/>
      <c r="B16" s="34"/>
      <c r="C16" s="34"/>
      <c r="D16" s="66"/>
      <c r="E16" s="66"/>
      <c r="F16" s="67"/>
    </row>
    <row r="17" spans="1:6" ht="21" customHeight="1">
      <c r="A17" s="34"/>
      <c r="B17" s="34"/>
      <c r="C17" s="34"/>
      <c r="D17" s="66"/>
      <c r="E17" s="66"/>
      <c r="F17" s="67"/>
    </row>
    <row r="18" spans="1:6" ht="21" customHeight="1">
      <c r="A18" s="34"/>
      <c r="B18" s="34"/>
      <c r="C18" s="34"/>
      <c r="D18" s="66"/>
      <c r="E18" s="66"/>
      <c r="F18" s="67"/>
    </row>
    <row r="19" spans="1:6" ht="21" customHeight="1">
      <c r="A19" s="34"/>
      <c r="B19" s="34"/>
      <c r="C19" s="34"/>
      <c r="D19" s="66"/>
      <c r="E19" s="66"/>
      <c r="F19" s="67"/>
    </row>
    <row r="20" spans="1:6" ht="21" customHeight="1">
      <c r="A20" s="34"/>
      <c r="B20" s="34"/>
      <c r="C20" s="34"/>
      <c r="D20" s="66"/>
      <c r="E20" s="66"/>
      <c r="F20" s="67"/>
    </row>
    <row r="21" spans="1:6" ht="21" customHeight="1">
      <c r="A21" s="34"/>
      <c r="B21" s="34"/>
      <c r="C21" s="34"/>
      <c r="D21" s="66"/>
      <c r="E21" s="66"/>
      <c r="F21" s="6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E19" sqref="E19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3" t="s">
        <v>189</v>
      </c>
    </row>
    <row r="2" spans="1:9" ht="19.5" customHeight="1">
      <c r="A2" s="25"/>
      <c r="B2" s="25"/>
      <c r="C2" s="25"/>
      <c r="D2" s="25"/>
      <c r="E2" s="26"/>
      <c r="F2" s="25"/>
      <c r="G2" s="25"/>
      <c r="H2" s="27"/>
      <c r="I2" s="43"/>
    </row>
    <row r="3" spans="1:9" ht="25.5" customHeight="1">
      <c r="A3" s="147" t="s">
        <v>190</v>
      </c>
      <c r="B3" s="147"/>
      <c r="C3" s="147"/>
      <c r="D3" s="147"/>
      <c r="E3" s="147"/>
      <c r="F3" s="147"/>
      <c r="G3" s="147"/>
      <c r="H3" s="147"/>
      <c r="I3" s="43"/>
    </row>
    <row r="4" spans="1:9" ht="19.5" customHeight="1">
      <c r="A4" s="6"/>
      <c r="B4" s="28"/>
      <c r="C4" s="28"/>
      <c r="D4" s="28"/>
      <c r="E4" s="28"/>
      <c r="F4" s="28"/>
      <c r="G4" s="28"/>
      <c r="H4" s="7" t="s">
        <v>3</v>
      </c>
      <c r="I4" s="43"/>
    </row>
    <row r="5" spans="1:9" ht="19.5" customHeight="1">
      <c r="A5" s="150" t="s">
        <v>44</v>
      </c>
      <c r="B5" s="150" t="s">
        <v>191</v>
      </c>
      <c r="C5" s="153" t="s">
        <v>192</v>
      </c>
      <c r="D5" s="153"/>
      <c r="E5" s="153"/>
      <c r="F5" s="153"/>
      <c r="G5" s="153"/>
      <c r="H5" s="153"/>
      <c r="I5" s="43"/>
    </row>
    <row r="6" spans="1:9" ht="19.5" customHeight="1">
      <c r="A6" s="150"/>
      <c r="B6" s="150"/>
      <c r="C6" s="182" t="s">
        <v>33</v>
      </c>
      <c r="D6" s="184" t="s">
        <v>193</v>
      </c>
      <c r="E6" s="29" t="s">
        <v>194</v>
      </c>
      <c r="F6" s="30"/>
      <c r="G6" s="30"/>
      <c r="H6" s="185" t="s">
        <v>122</v>
      </c>
      <c r="I6" s="43"/>
    </row>
    <row r="7" spans="1:9" ht="33.75" customHeight="1">
      <c r="A7" s="151"/>
      <c r="B7" s="151"/>
      <c r="C7" s="183"/>
      <c r="D7" s="152"/>
      <c r="E7" s="31" t="s">
        <v>48</v>
      </c>
      <c r="F7" s="32" t="s">
        <v>195</v>
      </c>
      <c r="G7" s="33" t="s">
        <v>196</v>
      </c>
      <c r="H7" s="186"/>
      <c r="I7" s="43"/>
    </row>
    <row r="8" spans="1:9" ht="19.5" customHeight="1">
      <c r="A8" s="19" t="s">
        <v>263</v>
      </c>
      <c r="B8" s="34" t="s">
        <v>275</v>
      </c>
      <c r="C8" s="21">
        <v>3</v>
      </c>
      <c r="D8" s="64"/>
      <c r="E8" s="64">
        <v>3</v>
      </c>
      <c r="F8" s="64"/>
      <c r="G8" s="20"/>
      <c r="H8" s="65">
        <v>3</v>
      </c>
      <c r="I8" s="44"/>
    </row>
    <row r="9" spans="1:9" ht="19.5" customHeight="1">
      <c r="A9" s="35"/>
      <c r="B9" s="35"/>
      <c r="C9" s="35"/>
      <c r="D9" s="35"/>
      <c r="E9" s="36"/>
      <c r="F9" s="38"/>
      <c r="G9" s="38"/>
      <c r="H9" s="37"/>
      <c r="I9" s="42"/>
    </row>
    <row r="10" spans="1:9" ht="19.5" customHeight="1">
      <c r="A10" s="35"/>
      <c r="B10" s="35"/>
      <c r="C10" s="35"/>
      <c r="D10" s="35"/>
      <c r="E10" s="39"/>
      <c r="F10" s="35"/>
      <c r="G10" s="35"/>
      <c r="H10" s="37"/>
      <c r="I10" s="42"/>
    </row>
    <row r="11" spans="1:9" ht="19.5" customHeight="1">
      <c r="A11" s="35"/>
      <c r="B11" s="35"/>
      <c r="C11" s="35"/>
      <c r="D11" s="35"/>
      <c r="E11" s="39"/>
      <c r="F11" s="35"/>
      <c r="G11" s="35"/>
      <c r="H11" s="37"/>
      <c r="I11" s="42"/>
    </row>
    <row r="12" spans="1:9" ht="19.5" customHeight="1">
      <c r="A12" s="35"/>
      <c r="B12" s="35"/>
      <c r="C12" s="35"/>
      <c r="D12" s="35"/>
      <c r="E12" s="36"/>
      <c r="F12" s="35"/>
      <c r="G12" s="35"/>
      <c r="H12" s="37"/>
      <c r="I12" s="42"/>
    </row>
    <row r="13" spans="1:9" ht="19.5" customHeight="1">
      <c r="A13" s="35"/>
      <c r="B13" s="35"/>
      <c r="C13" s="35"/>
      <c r="D13" s="35"/>
      <c r="E13" s="36"/>
      <c r="F13" s="35"/>
      <c r="G13" s="35"/>
      <c r="H13" s="37"/>
      <c r="I13" s="42"/>
    </row>
    <row r="14" spans="1:9" ht="19.5" customHeight="1">
      <c r="A14" s="35"/>
      <c r="B14" s="35"/>
      <c r="C14" s="35"/>
      <c r="D14" s="35"/>
      <c r="E14" s="39"/>
      <c r="F14" s="35"/>
      <c r="G14" s="35"/>
      <c r="H14" s="37"/>
      <c r="I14" s="42"/>
    </row>
    <row r="15" spans="1:9" ht="19.5" customHeight="1">
      <c r="A15" s="35"/>
      <c r="B15" s="35"/>
      <c r="C15" s="35"/>
      <c r="D15" s="35"/>
      <c r="E15" s="39"/>
      <c r="F15" s="35"/>
      <c r="G15" s="35"/>
      <c r="H15" s="37"/>
      <c r="I15" s="42"/>
    </row>
    <row r="16" spans="1:9" ht="19.5" customHeight="1">
      <c r="A16" s="35"/>
      <c r="B16" s="35"/>
      <c r="C16" s="35"/>
      <c r="D16" s="35"/>
      <c r="E16" s="36"/>
      <c r="F16" s="35"/>
      <c r="G16" s="35"/>
      <c r="H16" s="37"/>
      <c r="I16" s="42"/>
    </row>
    <row r="17" spans="1:9" ht="19.5" customHeight="1">
      <c r="A17" s="35"/>
      <c r="B17" s="35"/>
      <c r="C17" s="35"/>
      <c r="D17" s="35"/>
      <c r="E17" s="36"/>
      <c r="F17" s="35"/>
      <c r="G17" s="35"/>
      <c r="H17" s="37"/>
      <c r="I17" s="42"/>
    </row>
    <row r="18" spans="1:9" ht="19.5" customHeight="1">
      <c r="A18" s="35"/>
      <c r="B18" s="35"/>
      <c r="C18" s="35"/>
      <c r="D18" s="35"/>
      <c r="E18" s="40"/>
      <c r="F18" s="35"/>
      <c r="G18" s="35"/>
      <c r="H18" s="37"/>
      <c r="I18" s="42"/>
    </row>
    <row r="19" spans="1:9" ht="19.5" customHeight="1">
      <c r="A19" s="35"/>
      <c r="B19" s="35"/>
      <c r="C19" s="35"/>
      <c r="D19" s="35"/>
      <c r="E19" s="39"/>
      <c r="F19" s="35"/>
      <c r="G19" s="35"/>
      <c r="H19" s="37"/>
      <c r="I19" s="42"/>
    </row>
    <row r="20" spans="1:9" ht="19.5" customHeight="1">
      <c r="A20" s="39"/>
      <c r="B20" s="39"/>
      <c r="C20" s="39"/>
      <c r="D20" s="39"/>
      <c r="E20" s="39"/>
      <c r="F20" s="35"/>
      <c r="G20" s="35"/>
      <c r="H20" s="37"/>
      <c r="I20" s="42"/>
    </row>
    <row r="21" spans="1:9" ht="19.5" customHeight="1">
      <c r="A21" s="37"/>
      <c r="B21" s="37"/>
      <c r="C21" s="37"/>
      <c r="D21" s="37"/>
      <c r="E21" s="41"/>
      <c r="F21" s="37"/>
      <c r="G21" s="37"/>
      <c r="H21" s="37"/>
      <c r="I21" s="42"/>
    </row>
    <row r="22" spans="1:9" ht="19.5" customHeight="1">
      <c r="A22" s="37"/>
      <c r="B22" s="37"/>
      <c r="C22" s="37"/>
      <c r="D22" s="37"/>
      <c r="E22" s="41"/>
      <c r="F22" s="37"/>
      <c r="G22" s="37"/>
      <c r="H22" s="37"/>
      <c r="I22" s="42"/>
    </row>
    <row r="23" spans="1:9" ht="19.5" customHeight="1">
      <c r="A23" s="37"/>
      <c r="B23" s="37"/>
      <c r="C23" s="37"/>
      <c r="D23" s="37"/>
      <c r="E23" s="41"/>
      <c r="F23" s="37"/>
      <c r="G23" s="37"/>
      <c r="H23" s="37"/>
      <c r="I23" s="42"/>
    </row>
    <row r="24" spans="1:9" ht="19.5" customHeight="1">
      <c r="A24" s="37"/>
      <c r="B24" s="37"/>
      <c r="C24" s="37"/>
      <c r="D24" s="37"/>
      <c r="E24" s="41"/>
      <c r="F24" s="37"/>
      <c r="G24" s="37"/>
      <c r="H24" s="37"/>
      <c r="I24" s="42"/>
    </row>
    <row r="25" spans="1:9" ht="19.5" customHeight="1">
      <c r="A25" s="37"/>
      <c r="B25" s="37"/>
      <c r="C25" s="37"/>
      <c r="D25" s="37"/>
      <c r="E25" s="41"/>
      <c r="F25" s="37"/>
      <c r="G25" s="37"/>
      <c r="H25" s="37"/>
      <c r="I25" s="42"/>
    </row>
    <row r="26" spans="1:9" ht="19.5" customHeight="1">
      <c r="A26" s="37"/>
      <c r="B26" s="37"/>
      <c r="C26" s="37"/>
      <c r="D26" s="37"/>
      <c r="E26" s="41"/>
      <c r="F26" s="37"/>
      <c r="G26" s="37"/>
      <c r="H26" s="37"/>
      <c r="I26" s="42"/>
    </row>
    <row r="27" spans="1:9" ht="19.5" customHeight="1">
      <c r="A27" s="37"/>
      <c r="B27" s="37"/>
      <c r="C27" s="37"/>
      <c r="D27" s="37"/>
      <c r="E27" s="41"/>
      <c r="F27" s="37"/>
      <c r="G27" s="37"/>
      <c r="H27" s="37"/>
      <c r="I27" s="42"/>
    </row>
    <row r="28" spans="1:9" ht="19.5" customHeight="1">
      <c r="A28" s="37"/>
      <c r="B28" s="37"/>
      <c r="C28" s="37"/>
      <c r="D28" s="37"/>
      <c r="E28" s="41"/>
      <c r="F28" s="37"/>
      <c r="G28" s="37"/>
      <c r="H28" s="37"/>
      <c r="I28" s="42"/>
    </row>
    <row r="29" spans="1:9" ht="19.5" customHeight="1">
      <c r="A29" s="37"/>
      <c r="B29" s="37"/>
      <c r="C29" s="37"/>
      <c r="D29" s="37"/>
      <c r="E29" s="41"/>
      <c r="F29" s="37"/>
      <c r="G29" s="37"/>
      <c r="H29" s="37"/>
      <c r="I29" s="42"/>
    </row>
    <row r="30" spans="1:9" ht="19.5" customHeight="1">
      <c r="A30" s="37"/>
      <c r="B30" s="37"/>
      <c r="C30" s="37"/>
      <c r="D30" s="37"/>
      <c r="E30" s="41"/>
      <c r="F30" s="37"/>
      <c r="G30" s="37"/>
      <c r="H30" s="37"/>
      <c r="I30" s="4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2017-02-14T06:52:21Z</cp:lastPrinted>
  <dcterms:created xsi:type="dcterms:W3CDTF">1996-12-17T01:32:42Z</dcterms:created>
  <dcterms:modified xsi:type="dcterms:W3CDTF">2018-05-22T02:18:18Z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