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 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'表3-预算支出总表'!$A$1:$J$33</definedName>
    <definedName name="_xlnm.Print_Area" localSheetId="7">'表7-一般公共预算项目支出预算表'!$A$1:$F$24</definedName>
    <definedName name="_xlnm.Print_Area" localSheetId="10">'表9-基金支出预算表'!$A$1:$H$21</definedName>
  </definedNames>
  <calcPr fullCalcOnLoad="1"/>
</workbook>
</file>

<file path=xl/sharedStrings.xml><?xml version="1.0" encoding="utf-8"?>
<sst xmlns="http://schemas.openxmlformats.org/spreadsheetml/2006/main" count="613" uniqueCount="280">
  <si>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</si>
  <si>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</si>
  <si>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</si>
  <si>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</si>
  <si>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</si>
  <si>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</si>
  <si>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</si>
  <si>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</si>
  <si>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</si>
  <si>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七、文化体育与传媒支出</t>
  </si>
  <si>
    <t>三、国有资本经营预算拨款收入</t>
  </si>
  <si>
    <t>八、社会保障与就业支出</t>
  </si>
  <si>
    <t>四、事业收入</t>
  </si>
  <si>
    <t>十、医疗卫生与计划生育支出</t>
  </si>
  <si>
    <t>五、事业单位经营收入</t>
  </si>
  <si>
    <t>十二、城乡社区支出</t>
  </si>
  <si>
    <t>六、其他收入</t>
  </si>
  <si>
    <t>十三、农林水支出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</si>
  <si>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</si>
  <si>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</si>
  <si>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</si>
  <si>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</si>
  <si>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</si>
  <si>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</si>
  <si>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</si>
  <si>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</si>
  <si>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</si>
  <si>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</si>
  <si>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</si>
  <si>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</si>
  <si>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</si>
  <si>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</si>
  <si>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</si>
  <si>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</si>
  <si>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</si>
  <si>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</si>
  <si>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</si>
  <si>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</si>
  <si>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</si>
  <si>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</si>
  <si>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</si>
  <si>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</si>
  <si>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</si>
  <si>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</si>
  <si>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</si>
  <si>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</si>
  <si>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</si>
  <si>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</si>
  <si>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</si>
  <si>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</si>
  <si>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</si>
  <si>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</si>
  <si>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</si>
  <si>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</si>
  <si>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</si>
  <si>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919160</t>
  </si>
  <si>
    <t>渠县卷硐乡财政所</t>
  </si>
  <si>
    <t xml:space="preserve">  一般公共服务支出</t>
  </si>
  <si>
    <t>03</t>
  </si>
  <si>
    <t xml:space="preserve">    政府办公厅（室）及相关机构事务</t>
  </si>
  <si>
    <t>01</t>
  </si>
  <si>
    <t xml:space="preserve">      行政运行（政府办公厅（室）及相关机构事务）</t>
  </si>
  <si>
    <t>06</t>
  </si>
  <si>
    <t xml:space="preserve">    财政事务</t>
  </si>
  <si>
    <t xml:space="preserve">      行政运行（财政事务）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</si>
  <si>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</si>
  <si>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</si>
  <si>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</si>
  <si>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</si>
  <si>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>21</t>
  </si>
  <si>
    <t xml:space="preserve">    特困人员供养</t>
  </si>
  <si>
    <t>02</t>
  </si>
  <si>
    <t xml:space="preserve">      农村五保供养支出</t>
  </si>
  <si>
    <t xml:space="preserve">  医疗卫生与计划生育支出</t>
  </si>
  <si>
    <t>07</t>
  </si>
  <si>
    <t xml:space="preserve">    计划生育事务</t>
  </si>
  <si>
    <t>16</t>
  </si>
  <si>
    <t xml:space="preserve">      计划生育机构</t>
  </si>
  <si>
    <t>11</t>
  </si>
  <si>
    <t xml:space="preserve">    行政事业单位医疗</t>
  </si>
  <si>
    <t xml:space="preserve">      行政单位医疗</t>
  </si>
  <si>
    <t xml:space="preserve">      事业单位医疗</t>
  </si>
  <si>
    <t xml:space="preserve">  农林水支出</t>
  </si>
  <si>
    <t xml:space="preserve">    农业（农林水支出）</t>
  </si>
  <si>
    <t xml:space="preserve">    农村综合改革</t>
  </si>
  <si>
    <t xml:space="preserve">      对村民委员会和村党支部的补助</t>
  </si>
  <si>
    <t xml:space="preserve">  住房保障支出</t>
  </si>
  <si>
    <t xml:space="preserve">    住房改革支出</t>
  </si>
  <si>
    <t xml:space="preserve">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</si>
  <si>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</si>
  <si>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</si>
  <si>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</si>
  <si>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</si>
  <si>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</si>
  <si>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</si>
  <si>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</si>
  <si>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</si>
  <si>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</si>
  <si>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</si>
  <si>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</si>
  <si>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</si>
  <si>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</si>
  <si>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</si>
  <si>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</si>
  <si>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</si>
  <si>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</si>
  <si>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</si>
  <si>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</si>
  <si>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</si>
  <si>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</si>
  <si>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</si>
  <si>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</si>
  <si>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</si>
  <si>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</si>
  <si>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</si>
  <si>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</si>
  <si>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</si>
  <si>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</si>
  <si>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</si>
  <si>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</si>
  <si>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</si>
  <si>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</si>
  <si>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</si>
  <si>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</si>
  <si>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</si>
  <si>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</si>
  <si>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机关事业单位养老养老保险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</si>
  <si>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</si>
  <si>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</si>
  <si>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</si>
  <si>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</si>
  <si>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</si>
  <si>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</si>
  <si>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</si>
  <si>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</si>
  <si>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</si>
  <si>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</si>
  <si>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</si>
  <si>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</si>
  <si>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</si>
  <si>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</si>
  <si>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</si>
  <si>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</si>
  <si>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</si>
  <si>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</si>
  <si>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</si>
  <si>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</si>
  <si>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</si>
  <si>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</si>
  <si>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</si>
  <si>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</si>
  <si>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</si>
  <si>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</si>
  <si>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</si>
  <si>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</si>
  <si>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</si>
  <si>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</si>
  <si>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</si>
  <si>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</si>
  <si>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</si>
  <si>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</si>
  <si>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</si>
  <si>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</si>
  <si>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</si>
  <si>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</si>
  <si>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</si>
  <si>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</si>
  <si>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</si>
  <si>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</si>
  <si>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</si>
  <si>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</si>
  <si>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</si>
  <si>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</si>
  <si>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</si>
  <si>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</si>
  <si>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</si>
  <si>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</si>
  <si>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</si>
  <si>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</si>
  <si>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</si>
  <si>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</si>
  <si>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</si>
  <si>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</si>
  <si>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</si>
  <si>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</si>
  <si>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</si>
  <si>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</si>
  <si>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</si>
  <si>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</si>
  <si>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</si>
  <si>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 xml:space="preserve">  预备费</t>
  </si>
  <si>
    <t xml:space="preserve">  预留</t>
  </si>
  <si>
    <t xml:space="preserve">  补充全国社会保障基金</t>
  </si>
  <si>
    <t xml:space="preserve">  赠与</t>
  </si>
  <si>
    <t>贷款转贷</t>
  </si>
  <si>
    <t xml:space="preserve">  其他支出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</si>
  <si>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</si>
  <si>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</si>
  <si>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</si>
  <si>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</si>
  <si>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</si>
  <si>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</si>
  <si>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卷硐乡财政所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</si>
  <si>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</si>
  <si>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</si>
  <si>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</si>
  <si>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</si>
  <si>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</si>
  <si>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</si>
  <si>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</si>
  <si>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</si>
  <si>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</si>
  <si>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</si>
  <si>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</si>
  <si>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</si>
  <si>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表8-1</t>
  </si>
  <si>
    <t>“三公”经费预算增减变化表</t>
  </si>
  <si>
    <t>单位：渠县卷硐乡财政所</t>
  </si>
  <si>
    <t>项目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</si>
  <si>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</si>
  <si>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</si>
  <si>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</si>
  <si>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</si>
  <si>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</si>
  <si>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</si>
  <si>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</si>
  <si>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</si>
  <si>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</si>
  <si>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</si>
  <si>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</si>
  <si>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</si>
  <si>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</si>
  <si>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</si>
  <si>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</si>
  <si>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</si>
  <si>
    <t>919160</t>
  </si>
  <si>
    <t>201</t>
  </si>
  <si>
    <t xml:space="preserve">      行政运行（政府办公厅（室）及相关机构事务）</t>
  </si>
  <si>
    <t>208</t>
  </si>
  <si>
    <t>208</t>
  </si>
  <si>
    <t>05</t>
  </si>
  <si>
    <t>06</t>
  </si>
  <si>
    <t xml:space="preserve">      机关事业单位职业年金支出</t>
  </si>
  <si>
    <t xml:space="preserve">      机关事业单位职业年金支出</t>
  </si>
  <si>
    <t>渠县卷硐乡</t>
  </si>
  <si>
    <t>2018年部门预算</t>
  </si>
  <si>
    <t>03</t>
  </si>
  <si>
    <t>50</t>
  </si>
  <si>
    <t>99</t>
  </si>
  <si>
    <t>事业运行</t>
  </si>
  <si>
    <t>其他政府办公厅（室）及相关机构事务支出</t>
  </si>
  <si>
    <t>村服务群众专项</t>
  </si>
  <si>
    <t>村级党建工作</t>
  </si>
  <si>
    <t xml:space="preserve"> 其他政府办公厅（室）及相关机构事务支出</t>
  </si>
  <si>
    <t>07</t>
  </si>
  <si>
    <t>99</t>
  </si>
  <si>
    <t>05</t>
  </si>
  <si>
    <t>201</t>
  </si>
  <si>
    <t>213</t>
  </si>
  <si>
    <t>乡镇党建工作</t>
  </si>
  <si>
    <t>安全生产监管工作</t>
  </si>
  <si>
    <t>安全维稳专项</t>
  </si>
  <si>
    <t>乡镇便民服务中心运行专项</t>
  </si>
  <si>
    <t>乡镇两代会费</t>
  </si>
  <si>
    <t>非贫困村第一书记补助</t>
  </si>
  <si>
    <t>住读、扶贫攻坚专项</t>
  </si>
  <si>
    <t>贫困村工作经费</t>
  </si>
  <si>
    <t>城乡环境综合治理</t>
  </si>
  <si>
    <t>关工委工作</t>
  </si>
  <si>
    <t>纪检工作专项</t>
  </si>
  <si>
    <t>2018年预算数</t>
  </si>
  <si>
    <t>2017年预算数</t>
  </si>
  <si>
    <t>2018年预算数</t>
  </si>
  <si>
    <t>职工基本医疗保险缴费</t>
  </si>
  <si>
    <t>公务员医疗补助缴费</t>
  </si>
  <si>
    <t>住房公积金</t>
  </si>
  <si>
    <t>医疗费</t>
  </si>
  <si>
    <t>医疗费补助</t>
  </si>
  <si>
    <t>个人农业生产补贴</t>
  </si>
  <si>
    <t>报送日期：2018年2月12日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</si>
</sst>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4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1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43" fillId="12" borderId="6" applyNumberFormat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8" borderId="0" applyNumberFormat="0" applyBorder="0" applyAlignment="0" applyProtection="0"/>
    <xf numFmtId="0" fontId="35" fillId="17" borderId="0" applyNumberFormat="0" applyBorder="0" applyAlignment="0" applyProtection="0"/>
    <xf numFmtId="0" fontId="42" fillId="11" borderId="8" applyNumberFormat="0" applyAlignment="0" applyProtection="0"/>
    <xf numFmtId="0" fontId="37" fillId="5" borderId="5" applyNumberFormat="0" applyAlignment="0" applyProtection="0"/>
    <xf numFmtId="0" fontId="4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16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/>
    </xf>
    <xf numFmtId="0" fontId="16" fillId="0" borderId="14" xfId="0" applyNumberFormat="1" applyFont="1" applyFill="1" applyBorder="1" applyAlignment="1">
      <alignment horizontal="centerContinuous" vertical="center" wrapText="1"/>
    </xf>
    <xf numFmtId="1" fontId="16" fillId="0" borderId="14" xfId="0" applyNumberFormat="1" applyFont="1" applyFill="1" applyBorder="1" applyAlignment="1">
      <alignment horizontal="centerContinuous" vertical="center" wrapText="1"/>
    </xf>
    <xf numFmtId="1" fontId="16" fillId="0" borderId="15" xfId="0" applyNumberFormat="1" applyFont="1" applyFill="1" applyBorder="1" applyAlignment="1">
      <alignment horizontal="centerContinuous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11" borderId="0" xfId="0" applyNumberFormat="1" applyFont="1" applyFill="1" applyAlignment="1">
      <alignment wrapText="1"/>
    </xf>
    <xf numFmtId="0" fontId="16" fillId="11" borderId="16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wrapText="1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horizontal="left" vertical="center"/>
    </xf>
    <xf numFmtId="49" fontId="17" fillId="0" borderId="14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NumberFormat="1" applyFont="1" applyFill="1" applyAlignment="1">
      <alignment/>
    </xf>
    <xf numFmtId="0" fontId="19" fillId="11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178" fontId="20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shrinkToFit="1"/>
    </xf>
    <xf numFmtId="0" fontId="4" fillId="0" borderId="14" xfId="0" applyFont="1" applyBorder="1" applyAlignment="1">
      <alignment wrapText="1"/>
    </xf>
    <xf numFmtId="1" fontId="4" fillId="0" borderId="14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7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1" fontId="0" fillId="0" borderId="0" xfId="0" applyNumberFormat="1" applyFill="1" applyAlignment="1">
      <alignment wrapText="1"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14" fillId="11" borderId="0" xfId="0" applyNumberFormat="1" applyFont="1" applyFill="1" applyAlignment="1">
      <alignment horizontal="center"/>
    </xf>
    <xf numFmtId="178" fontId="14" fillId="11" borderId="0" xfId="0" applyNumberFormat="1" applyFont="1" applyFill="1" applyAlignment="1">
      <alignment horizontal="center"/>
    </xf>
    <xf numFmtId="0" fontId="4" fillId="11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49" fontId="0" fillId="0" borderId="14" xfId="0" applyNumberFormat="1" applyFill="1" applyBorder="1" applyAlignment="1">
      <alignment/>
    </xf>
    <xf numFmtId="0" fontId="14" fillId="11" borderId="0" xfId="0" applyNumberFormat="1" applyFont="1" applyFill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4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0" fontId="2" fillId="11" borderId="0" xfId="0" applyNumberFormat="1" applyFont="1" applyFill="1" applyAlignment="1">
      <alignment wrapText="1"/>
    </xf>
    <xf numFmtId="0" fontId="2" fillId="11" borderId="0" xfId="0" applyNumberFormat="1" applyFont="1" applyFill="1" applyAlignment="1">
      <alignment horizontal="center"/>
    </xf>
    <xf numFmtId="178" fontId="2" fillId="11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8" fontId="2" fillId="0" borderId="0" xfId="0" applyNumberFormat="1" applyFont="1" applyFill="1" applyAlignment="1">
      <alignment horizont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/>
    </xf>
    <xf numFmtId="0" fontId="23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80" fontId="27" fillId="0" borderId="0" xfId="0" applyNumberFormat="1" applyFont="1" applyFill="1" applyAlignment="1" applyProtection="1">
      <alignment horizontal="center" vertical="top"/>
      <protection/>
    </xf>
    <xf numFmtId="1" fontId="2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18" borderId="14" xfId="0" applyNumberFormat="1" applyFont="1" applyFill="1" applyBorder="1" applyAlignment="1" applyProtection="1">
      <alignment vertical="center" wrapText="1"/>
      <protection/>
    </xf>
    <xf numFmtId="0" fontId="14" fillId="18" borderId="14" xfId="0" applyNumberFormat="1" applyFont="1" applyFill="1" applyBorder="1" applyAlignment="1" applyProtection="1">
      <alignment horizontal="center" vertical="center"/>
      <protection/>
    </xf>
    <xf numFmtId="178" fontId="2" fillId="18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 locked="0"/>
    </xf>
    <xf numFmtId="0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" fontId="0" fillId="0" borderId="14" xfId="0" applyNumberForma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wrapText="1"/>
      <protection/>
    </xf>
    <xf numFmtId="49" fontId="0" fillId="0" borderId="14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 horizontal="center"/>
      <protection/>
    </xf>
    <xf numFmtId="178" fontId="0" fillId="18" borderId="14" xfId="0" applyNumberForma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4" xfId="0" applyNumberFormat="1" applyFill="1" applyBorder="1" applyAlignment="1" applyProtection="1">
      <alignment horizontal="center"/>
      <protection locked="0"/>
    </xf>
    <xf numFmtId="0" fontId="14" fillId="18" borderId="14" xfId="0" applyNumberFormat="1" applyFont="1" applyFill="1" applyBorder="1" applyAlignment="1">
      <alignment horizontal="center"/>
    </xf>
    <xf numFmtId="0" fontId="14" fillId="11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" fillId="18" borderId="14" xfId="0" applyNumberFormat="1" applyFont="1" applyFill="1" applyBorder="1" applyAlignment="1" applyProtection="1">
      <alignment horizontal="center" vertical="center" wrapText="1"/>
      <protection/>
    </xf>
    <xf numFmtId="177" fontId="2" fillId="18" borderId="14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 applyProtection="1">
      <alignment horizontal="center"/>
      <protection locked="0"/>
    </xf>
    <xf numFmtId="177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18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Continuous" vertical="center"/>
    </xf>
    <xf numFmtId="178" fontId="4" fillId="18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shrinkToFit="1"/>
      <protection/>
    </xf>
    <xf numFmtId="1" fontId="0" fillId="0" borderId="14" xfId="0" applyNumberFormat="1" applyFill="1" applyBorder="1" applyAlignment="1">
      <alignment horizontal="center" shrinkToFit="1"/>
    </xf>
    <xf numFmtId="49" fontId="16" fillId="11" borderId="16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 wrapText="1"/>
    </xf>
    <xf numFmtId="49" fontId="17" fillId="0" borderId="14" xfId="0" applyNumberFormat="1" applyFont="1" applyBorder="1" applyAlignment="1">
      <alignment vertical="center"/>
    </xf>
    <xf numFmtId="49" fontId="17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/>
      <protection locked="0"/>
    </xf>
    <xf numFmtId="177" fontId="17" fillId="0" borderId="14" xfId="0" applyNumberFormat="1" applyFont="1" applyBorder="1" applyAlignment="1" applyProtection="1">
      <alignment horizontal="center" vertical="center"/>
      <protection locked="0"/>
    </xf>
    <xf numFmtId="0" fontId="48" fillId="18" borderId="14" xfId="0" applyNumberFormat="1" applyFont="1" applyFill="1" applyBorder="1" applyAlignment="1" applyProtection="1">
      <alignment horizontal="center" vertical="center" wrapText="1"/>
      <protection/>
    </xf>
    <xf numFmtId="177" fontId="17" fillId="18" borderId="14" xfId="0" applyNumberFormat="1" applyFont="1" applyFill="1" applyBorder="1" applyAlignment="1">
      <alignment horizontal="center" vertical="center"/>
    </xf>
    <xf numFmtId="10" fontId="14" fillId="18" borderId="14" xfId="0" applyNumberFormat="1" applyFont="1" applyFill="1" applyBorder="1" applyAlignment="1">
      <alignment horizontal="center" vertical="center"/>
    </xf>
    <xf numFmtId="178" fontId="14" fillId="11" borderId="14" xfId="0" applyNumberFormat="1" applyFont="1" applyFill="1" applyBorder="1" applyAlignment="1" applyProtection="1">
      <alignment horizontal="center" vertical="center"/>
      <protection/>
    </xf>
    <xf numFmtId="178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0" fontId="14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11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left"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78" fontId="4" fillId="0" borderId="14" xfId="0" applyNumberFormat="1" applyFont="1" applyFill="1" applyBorder="1" applyAlignment="1" applyProtection="1">
      <alignment horizontal="center" vertical="center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00"/>
    </row>
    <row r="3" ht="63.75" customHeight="1">
      <c r="A3" s="201" t="s">
        <v>244</v>
      </c>
    </row>
    <row r="4" ht="107.25" customHeight="1">
      <c r="A4" s="202" t="s">
        <v>245</v>
      </c>
    </row>
    <row r="5" ht="409.5" customHeight="1" hidden="1">
      <c r="A5" s="203">
        <v>3.637978807091713E-12</v>
      </c>
    </row>
    <row r="6" ht="22.5">
      <c r="A6" s="204"/>
    </row>
    <row r="7" ht="57" customHeight="1">
      <c r="A7" s="204"/>
    </row>
    <row r="8" ht="82.5" customHeight="1">
      <c r="A8" s="205" t="s">
        <v>279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215</v>
      </c>
    </row>
    <row r="2" spans="1:5" ht="28.5" customHeight="1">
      <c r="A2" s="54" t="s">
        <v>216</v>
      </c>
      <c r="B2" s="55"/>
      <c r="C2" s="55"/>
      <c r="D2" s="55"/>
      <c r="E2" s="55"/>
    </row>
    <row r="3" spans="1:5" ht="30.75" customHeight="1">
      <c r="A3" s="56" t="s">
        <v>217</v>
      </c>
      <c r="B3" s="55"/>
      <c r="C3" s="55"/>
      <c r="D3" s="55"/>
      <c r="E3" s="57" t="s">
        <v>2</v>
      </c>
    </row>
    <row r="4" spans="1:5" ht="33" customHeight="1">
      <c r="A4" s="58" t="s">
        <v>218</v>
      </c>
      <c r="B4" s="59" t="s">
        <v>270</v>
      </c>
      <c r="C4" s="59" t="s">
        <v>271</v>
      </c>
      <c r="D4" s="59" t="s">
        <v>219</v>
      </c>
      <c r="E4" s="60" t="s">
        <v>220</v>
      </c>
    </row>
    <row r="5" spans="1:5" ht="33" customHeight="1">
      <c r="A5" s="61" t="s">
        <v>32</v>
      </c>
      <c r="B5" s="62">
        <v>6</v>
      </c>
      <c r="C5" s="62">
        <v>7</v>
      </c>
      <c r="D5" s="266">
        <f>(C5-B5)/C5</f>
        <v>0.14285714285714285</v>
      </c>
      <c r="E5" s="63"/>
    </row>
    <row r="6" spans="1:5" ht="33" customHeight="1">
      <c r="A6" s="61" t="s">
        <v>221</v>
      </c>
      <c r="B6" s="62"/>
      <c r="C6" s="62"/>
      <c r="D6" s="272"/>
      <c r="E6" s="64"/>
    </row>
    <row r="7" spans="1:5" ht="33" customHeight="1">
      <c r="A7" s="61" t="s">
        <v>222</v>
      </c>
      <c r="B7" s="62">
        <v>6</v>
      </c>
      <c r="C7" s="62">
        <v>7</v>
      </c>
      <c r="D7" s="266">
        <f>(C7-B7)/C7</f>
        <v>0.14285714285714285</v>
      </c>
      <c r="E7" s="63"/>
    </row>
    <row r="8" spans="1:5" ht="33" customHeight="1">
      <c r="A8" s="61" t="s">
        <v>223</v>
      </c>
      <c r="B8" s="62"/>
      <c r="C8" s="62"/>
      <c r="D8" s="62"/>
      <c r="E8" s="63"/>
    </row>
    <row r="9" spans="1:5" ht="33" customHeight="1">
      <c r="A9" s="61" t="s">
        <v>224</v>
      </c>
      <c r="B9" s="62"/>
      <c r="C9" s="62"/>
      <c r="D9" s="62"/>
      <c r="E9" s="63"/>
    </row>
    <row r="10" spans="1:5" ht="33" customHeight="1">
      <c r="A10" s="65" t="s">
        <v>225</v>
      </c>
      <c r="B10" s="66"/>
      <c r="C10" s="67"/>
      <c r="D10" s="68"/>
      <c r="E10" s="63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96" t="s">
        <v>226</v>
      </c>
      <c r="B1" s="296"/>
      <c r="C1" s="296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273" t="s">
        <v>227</v>
      </c>
      <c r="B3" s="273"/>
      <c r="C3" s="273"/>
      <c r="D3" s="273"/>
      <c r="E3" s="273"/>
      <c r="F3" s="273"/>
      <c r="G3" s="273"/>
      <c r="H3" s="27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5" t="s">
        <v>228</v>
      </c>
      <c r="B4" s="5"/>
      <c r="C4" s="5"/>
      <c r="D4" s="5"/>
      <c r="E4" s="5"/>
      <c r="F4" s="6"/>
      <c r="G4" s="6"/>
      <c r="H4" s="7" t="s">
        <v>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8" t="s">
        <v>31</v>
      </c>
      <c r="B5" s="8"/>
      <c r="C5" s="8"/>
      <c r="D5" s="9"/>
      <c r="E5" s="10"/>
      <c r="F5" s="283" t="s">
        <v>229</v>
      </c>
      <c r="G5" s="283"/>
      <c r="H5" s="28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11" t="s">
        <v>42</v>
      </c>
      <c r="B6" s="12"/>
      <c r="C6" s="13"/>
      <c r="D6" s="305" t="s">
        <v>43</v>
      </c>
      <c r="E6" s="281" t="s">
        <v>95</v>
      </c>
      <c r="F6" s="274" t="s">
        <v>32</v>
      </c>
      <c r="G6" s="274" t="s">
        <v>91</v>
      </c>
      <c r="H6" s="283" t="s">
        <v>92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5" t="s">
        <v>52</v>
      </c>
      <c r="B7" s="16" t="s">
        <v>53</v>
      </c>
      <c r="C7" s="17" t="s">
        <v>54</v>
      </c>
      <c r="D7" s="306"/>
      <c r="E7" s="282"/>
      <c r="F7" s="275"/>
      <c r="G7" s="275"/>
      <c r="H7" s="284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18"/>
      <c r="B8" s="18"/>
      <c r="C8" s="18"/>
      <c r="D8" s="18"/>
      <c r="E8" s="18"/>
      <c r="F8" s="19"/>
      <c r="G8" s="20"/>
      <c r="H8" s="19"/>
      <c r="I8" s="3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21" customHeight="1">
      <c r="A9" s="18"/>
      <c r="B9" s="18"/>
      <c r="C9" s="18"/>
      <c r="D9" s="18"/>
      <c r="E9" s="18"/>
      <c r="F9" s="19"/>
      <c r="G9" s="20"/>
      <c r="H9" s="1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1" customHeight="1">
      <c r="A10" s="18"/>
      <c r="B10" s="18"/>
      <c r="C10" s="18"/>
      <c r="D10" s="18"/>
      <c r="E10" s="18"/>
      <c r="F10" s="19"/>
      <c r="G10" s="20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21" customHeight="1">
      <c r="A11" s="18"/>
      <c r="B11" s="18"/>
      <c r="C11" s="18"/>
      <c r="D11" s="18"/>
      <c r="E11" s="18"/>
      <c r="F11" s="19"/>
      <c r="G11" s="20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21" customHeight="1">
      <c r="A12" s="18"/>
      <c r="B12" s="18"/>
      <c r="C12" s="18"/>
      <c r="D12" s="18"/>
      <c r="E12" s="18"/>
      <c r="F12" s="19"/>
      <c r="G12" s="20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21" customHeight="1">
      <c r="A13" s="18"/>
      <c r="B13" s="18"/>
      <c r="C13" s="18"/>
      <c r="D13" s="18"/>
      <c r="E13" s="18"/>
      <c r="F13" s="19"/>
      <c r="G13" s="20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21" customHeight="1">
      <c r="A14" s="18"/>
      <c r="B14" s="18"/>
      <c r="C14" s="18"/>
      <c r="D14" s="18"/>
      <c r="E14" s="18"/>
      <c r="F14" s="19"/>
      <c r="G14" s="20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21" customHeight="1">
      <c r="A15" s="18"/>
      <c r="B15" s="18"/>
      <c r="C15" s="18"/>
      <c r="D15" s="18"/>
      <c r="E15" s="18"/>
      <c r="F15" s="19"/>
      <c r="G15" s="20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21" customHeight="1">
      <c r="A16" s="18"/>
      <c r="B16" s="18"/>
      <c r="C16" s="18"/>
      <c r="D16" s="18"/>
      <c r="E16" s="18"/>
      <c r="F16" s="19"/>
      <c r="G16" s="20"/>
      <c r="H16" s="1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21" customHeight="1">
      <c r="A17" s="18"/>
      <c r="B17" s="18"/>
      <c r="C17" s="18"/>
      <c r="D17" s="18"/>
      <c r="E17" s="18"/>
      <c r="F17" s="19"/>
      <c r="G17" s="20"/>
      <c r="H17" s="1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21" customHeight="1">
      <c r="A18" s="18"/>
      <c r="B18" s="18"/>
      <c r="C18" s="18"/>
      <c r="D18" s="18"/>
      <c r="E18" s="18"/>
      <c r="F18" s="19"/>
      <c r="G18" s="20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21" customHeight="1">
      <c r="A19" s="18"/>
      <c r="B19" s="18"/>
      <c r="C19" s="18"/>
      <c r="D19" s="18"/>
      <c r="E19" s="18"/>
      <c r="F19" s="19"/>
      <c r="G19" s="20"/>
      <c r="H19" s="1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21" customHeight="1">
      <c r="A20" s="18"/>
      <c r="B20" s="18"/>
      <c r="C20" s="18"/>
      <c r="D20" s="18"/>
      <c r="E20" s="18"/>
      <c r="F20" s="19"/>
      <c r="G20" s="20"/>
      <c r="H20" s="1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21" customHeight="1">
      <c r="A21" s="18"/>
      <c r="B21" s="18"/>
      <c r="C21" s="18"/>
      <c r="D21" s="18"/>
      <c r="E21" s="18"/>
      <c r="F21" s="19"/>
      <c r="G21" s="20"/>
      <c r="H21" s="19"/>
      <c r="I21" s="21"/>
      <c r="J21" s="3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21"/>
      <c r="E23" s="21"/>
      <c r="F23" s="21"/>
      <c r="G23" s="21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2"/>
      <c r="E24" s="22"/>
      <c r="F24" s="22"/>
      <c r="G24" s="2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22"/>
      <c r="E25" s="22"/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22"/>
      <c r="E28" s="22"/>
      <c r="F28" s="22"/>
      <c r="G28" s="22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21"/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2"/>
      <c r="E30" s="22"/>
      <c r="F30" s="22"/>
      <c r="G30" s="22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2"/>
      <c r="E31" s="22"/>
      <c r="F31" s="22"/>
      <c r="G31" s="22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3"/>
      <c r="F33" s="23"/>
      <c r="G33" s="23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23"/>
      <c r="F34" s="23"/>
      <c r="G34" s="23"/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21"/>
      <c r="B35" s="21"/>
      <c r="C35" s="21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19.5" customHeight="1">
      <c r="A36" s="21"/>
      <c r="B36" s="21"/>
      <c r="C36" s="21"/>
      <c r="D36" s="21"/>
      <c r="E36" s="24"/>
      <c r="F36" s="24"/>
      <c r="G36" s="24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1:245" ht="19.5" customHeight="1">
      <c r="A37" s="25"/>
      <c r="B37" s="25"/>
      <c r="C37" s="25"/>
      <c r="D37" s="25"/>
      <c r="E37" s="26"/>
      <c r="F37" s="26"/>
      <c r="G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7"/>
      <c r="B38" s="27"/>
      <c r="C38" s="27"/>
      <c r="D38" s="27"/>
      <c r="E38" s="27"/>
      <c r="F38" s="27"/>
      <c r="G38" s="27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</row>
    <row r="39" spans="1:245" ht="19.5" customHeight="1">
      <c r="A39" s="25"/>
      <c r="B39" s="25"/>
      <c r="C39" s="25"/>
      <c r="D39" s="25"/>
      <c r="E39" s="25"/>
      <c r="F39" s="25"/>
      <c r="G39" s="25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</row>
    <row r="40" spans="1:245" ht="19.5" customHeight="1">
      <c r="A40" s="29"/>
      <c r="B40" s="29"/>
      <c r="C40" s="29"/>
      <c r="D40" s="29"/>
      <c r="E40" s="29"/>
      <c r="F40" s="25"/>
      <c r="G40" s="25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</row>
    <row r="41" spans="1:245" ht="19.5" customHeight="1">
      <c r="A41" s="29"/>
      <c r="B41" s="29"/>
      <c r="C41" s="29"/>
      <c r="D41" s="29"/>
      <c r="E41" s="29"/>
      <c r="F41" s="25"/>
      <c r="G41" s="25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</row>
    <row r="42" spans="1:245" ht="19.5" customHeight="1">
      <c r="A42" s="29"/>
      <c r="B42" s="29"/>
      <c r="C42" s="29"/>
      <c r="D42" s="29"/>
      <c r="E42" s="29"/>
      <c r="F42" s="25"/>
      <c r="G42" s="25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</row>
    <row r="43" spans="1:245" ht="19.5" customHeight="1">
      <c r="A43" s="29"/>
      <c r="B43" s="29"/>
      <c r="C43" s="29"/>
      <c r="D43" s="29"/>
      <c r="E43" s="29"/>
      <c r="F43" s="25"/>
      <c r="G43" s="25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</row>
    <row r="44" spans="1:245" ht="19.5" customHeight="1">
      <c r="A44" s="29"/>
      <c r="B44" s="29"/>
      <c r="C44" s="29"/>
      <c r="D44" s="29"/>
      <c r="E44" s="29"/>
      <c r="F44" s="25"/>
      <c r="G44" s="25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</row>
    <row r="45" spans="1:245" ht="19.5" customHeight="1">
      <c r="A45" s="29"/>
      <c r="B45" s="29"/>
      <c r="C45" s="29"/>
      <c r="D45" s="29"/>
      <c r="E45" s="29"/>
      <c r="F45" s="25"/>
      <c r="G45" s="25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</row>
    <row r="46" spans="1:245" ht="19.5" customHeight="1">
      <c r="A46" s="29"/>
      <c r="B46" s="29"/>
      <c r="C46" s="29"/>
      <c r="D46" s="29"/>
      <c r="E46" s="29"/>
      <c r="F46" s="25"/>
      <c r="G46" s="25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</row>
    <row r="47" spans="1:245" ht="19.5" customHeight="1">
      <c r="A47" s="29"/>
      <c r="B47" s="29"/>
      <c r="C47" s="29"/>
      <c r="D47" s="29"/>
      <c r="E47" s="29"/>
      <c r="F47" s="25"/>
      <c r="G47" s="25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1:245" ht="19.5" customHeight="1">
      <c r="A48" s="29"/>
      <c r="B48" s="29"/>
      <c r="C48" s="29"/>
      <c r="D48" s="29"/>
      <c r="E48" s="29"/>
      <c r="F48" s="25"/>
      <c r="G48" s="25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  <row r="49" spans="1:245" ht="19.5" customHeight="1">
      <c r="A49" s="29"/>
      <c r="B49" s="29"/>
      <c r="C49" s="29"/>
      <c r="D49" s="29"/>
      <c r="E49" s="29"/>
      <c r="F49" s="25"/>
      <c r="G49" s="25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2" t="s">
        <v>230</v>
      </c>
    </row>
    <row r="2" spans="1:9" ht="19.5" customHeight="1">
      <c r="A2" s="33"/>
      <c r="B2" s="33"/>
      <c r="C2" s="33"/>
      <c r="D2" s="33"/>
      <c r="E2" s="34"/>
      <c r="F2" s="33"/>
      <c r="G2" s="33"/>
      <c r="H2" s="35"/>
      <c r="I2" s="52"/>
    </row>
    <row r="3" spans="1:9" ht="25.5" customHeight="1">
      <c r="A3" s="273" t="s">
        <v>231</v>
      </c>
      <c r="B3" s="273"/>
      <c r="C3" s="273"/>
      <c r="D3" s="273"/>
      <c r="E3" s="273"/>
      <c r="F3" s="273"/>
      <c r="G3" s="273"/>
      <c r="H3" s="273"/>
      <c r="I3" s="52"/>
    </row>
    <row r="4" spans="1:9" ht="19.5" customHeight="1">
      <c r="A4" s="6" t="s">
        <v>228</v>
      </c>
      <c r="B4" s="36"/>
      <c r="C4" s="36"/>
      <c r="D4" s="36"/>
      <c r="E4" s="36"/>
      <c r="F4" s="36"/>
      <c r="G4" s="36"/>
      <c r="H4" s="7" t="s">
        <v>2</v>
      </c>
      <c r="I4" s="52"/>
    </row>
    <row r="5" spans="1:9" ht="19.5" customHeight="1">
      <c r="A5" s="281" t="s">
        <v>208</v>
      </c>
      <c r="B5" s="281" t="s">
        <v>209</v>
      </c>
      <c r="C5" s="283" t="s">
        <v>210</v>
      </c>
      <c r="D5" s="283"/>
      <c r="E5" s="283"/>
      <c r="F5" s="283"/>
      <c r="G5" s="283"/>
      <c r="H5" s="283"/>
      <c r="I5" s="52"/>
    </row>
    <row r="6" spans="1:9" ht="19.5" customHeight="1">
      <c r="A6" s="281"/>
      <c r="B6" s="281"/>
      <c r="C6" s="300" t="s">
        <v>32</v>
      </c>
      <c r="D6" s="302" t="s">
        <v>211</v>
      </c>
      <c r="E6" s="37" t="s">
        <v>212</v>
      </c>
      <c r="F6" s="38"/>
      <c r="G6" s="38"/>
      <c r="H6" s="303" t="s">
        <v>144</v>
      </c>
      <c r="I6" s="52"/>
    </row>
    <row r="7" spans="1:9" ht="33.75" customHeight="1">
      <c r="A7" s="282"/>
      <c r="B7" s="282"/>
      <c r="C7" s="301"/>
      <c r="D7" s="275"/>
      <c r="E7" s="39" t="s">
        <v>47</v>
      </c>
      <c r="F7" s="40" t="s">
        <v>213</v>
      </c>
      <c r="G7" s="41" t="s">
        <v>214</v>
      </c>
      <c r="H7" s="304"/>
      <c r="I7" s="52"/>
    </row>
    <row r="8" spans="1:9" ht="19.5" customHeight="1">
      <c r="A8" s="42"/>
      <c r="B8" s="42"/>
      <c r="C8" s="19"/>
      <c r="D8" s="19"/>
      <c r="E8" s="19"/>
      <c r="F8" s="19"/>
      <c r="G8" s="19"/>
      <c r="H8" s="19"/>
      <c r="I8" s="53"/>
    </row>
    <row r="9" spans="1:9" ht="19.5" customHeight="1">
      <c r="A9" s="43"/>
      <c r="B9" s="43"/>
      <c r="C9" s="43"/>
      <c r="D9" s="43"/>
      <c r="E9" s="44"/>
      <c r="F9" s="43"/>
      <c r="G9" s="43"/>
      <c r="H9" s="45"/>
      <c r="I9" s="52"/>
    </row>
    <row r="10" spans="1:9" ht="19.5" customHeight="1">
      <c r="A10" s="43"/>
      <c r="B10" s="43"/>
      <c r="C10" s="43"/>
      <c r="D10" s="43"/>
      <c r="E10" s="44"/>
      <c r="F10" s="46"/>
      <c r="G10" s="46"/>
      <c r="H10" s="45"/>
      <c r="I10" s="50"/>
    </row>
    <row r="11" spans="1:9" ht="19.5" customHeight="1">
      <c r="A11" s="43"/>
      <c r="B11" s="43"/>
      <c r="C11" s="43"/>
      <c r="D11" s="43"/>
      <c r="E11" s="47"/>
      <c r="F11" s="43"/>
      <c r="G11" s="43"/>
      <c r="H11" s="45"/>
      <c r="I11" s="50"/>
    </row>
    <row r="12" spans="1:9" ht="19.5" customHeight="1">
      <c r="A12" s="43"/>
      <c r="B12" s="43"/>
      <c r="C12" s="43"/>
      <c r="D12" s="43"/>
      <c r="E12" s="47"/>
      <c r="F12" s="43"/>
      <c r="G12" s="43"/>
      <c r="H12" s="45"/>
      <c r="I12" s="50"/>
    </row>
    <row r="13" spans="1:9" ht="19.5" customHeight="1">
      <c r="A13" s="43"/>
      <c r="B13" s="43"/>
      <c r="C13" s="43"/>
      <c r="D13" s="43"/>
      <c r="E13" s="44"/>
      <c r="F13" s="43"/>
      <c r="G13" s="43"/>
      <c r="H13" s="45"/>
      <c r="I13" s="50"/>
    </row>
    <row r="14" spans="1:9" ht="19.5" customHeight="1">
      <c r="A14" s="43"/>
      <c r="B14" s="43"/>
      <c r="C14" s="43"/>
      <c r="D14" s="43"/>
      <c r="E14" s="44"/>
      <c r="F14" s="43"/>
      <c r="G14" s="43"/>
      <c r="H14" s="45"/>
      <c r="I14" s="50"/>
    </row>
    <row r="15" spans="1:9" ht="19.5" customHeight="1">
      <c r="A15" s="43"/>
      <c r="B15" s="43"/>
      <c r="C15" s="43"/>
      <c r="D15" s="43"/>
      <c r="E15" s="47"/>
      <c r="F15" s="43"/>
      <c r="G15" s="43"/>
      <c r="H15" s="45"/>
      <c r="I15" s="50"/>
    </row>
    <row r="16" spans="1:9" ht="19.5" customHeight="1">
      <c r="A16" s="43"/>
      <c r="B16" s="43"/>
      <c r="C16" s="43"/>
      <c r="D16" s="43"/>
      <c r="E16" s="47"/>
      <c r="F16" s="43"/>
      <c r="G16" s="43"/>
      <c r="H16" s="45"/>
      <c r="I16" s="50"/>
    </row>
    <row r="17" spans="1:9" ht="19.5" customHeight="1">
      <c r="A17" s="43"/>
      <c r="B17" s="43"/>
      <c r="C17" s="43"/>
      <c r="D17" s="43"/>
      <c r="E17" s="44"/>
      <c r="F17" s="43"/>
      <c r="G17" s="43"/>
      <c r="H17" s="45"/>
      <c r="I17" s="50"/>
    </row>
    <row r="18" spans="1:9" ht="19.5" customHeight="1">
      <c r="A18" s="43"/>
      <c r="B18" s="43"/>
      <c r="C18" s="43"/>
      <c r="D18" s="43"/>
      <c r="E18" s="44"/>
      <c r="F18" s="43"/>
      <c r="G18" s="43"/>
      <c r="H18" s="45"/>
      <c r="I18" s="50"/>
    </row>
    <row r="19" spans="1:9" ht="19.5" customHeight="1">
      <c r="A19" s="43"/>
      <c r="B19" s="43"/>
      <c r="C19" s="43"/>
      <c r="D19" s="43"/>
      <c r="E19" s="48"/>
      <c r="F19" s="43"/>
      <c r="G19" s="43"/>
      <c r="H19" s="45"/>
      <c r="I19" s="50"/>
    </row>
    <row r="20" spans="1:9" ht="19.5" customHeight="1">
      <c r="A20" s="43"/>
      <c r="B20" s="43"/>
      <c r="C20" s="43"/>
      <c r="D20" s="43"/>
      <c r="E20" s="47"/>
      <c r="F20" s="43"/>
      <c r="G20" s="43"/>
      <c r="H20" s="45"/>
      <c r="I20" s="50"/>
    </row>
    <row r="21" spans="1:9" ht="19.5" customHeight="1">
      <c r="A21" s="47"/>
      <c r="B21" s="47"/>
      <c r="C21" s="47"/>
      <c r="D21" s="47"/>
      <c r="E21" s="47"/>
      <c r="F21" s="43"/>
      <c r="G21" s="43"/>
      <c r="H21" s="45"/>
      <c r="I21" s="50"/>
    </row>
    <row r="22" spans="1:9" ht="19.5" customHeight="1">
      <c r="A22" s="45"/>
      <c r="B22" s="45"/>
      <c r="C22" s="45"/>
      <c r="D22" s="45"/>
      <c r="E22" s="49"/>
      <c r="F22" s="45"/>
      <c r="G22" s="45"/>
      <c r="H22" s="45"/>
      <c r="I22" s="50"/>
    </row>
    <row r="23" spans="1:9" ht="19.5" customHeight="1">
      <c r="A23" s="45"/>
      <c r="B23" s="45"/>
      <c r="C23" s="45"/>
      <c r="D23" s="45"/>
      <c r="E23" s="49"/>
      <c r="F23" s="45"/>
      <c r="G23" s="45"/>
      <c r="H23" s="45"/>
      <c r="I23" s="50"/>
    </row>
    <row r="24" spans="1:9" ht="19.5" customHeight="1">
      <c r="A24" s="45"/>
      <c r="B24" s="45"/>
      <c r="C24" s="45"/>
      <c r="D24" s="45"/>
      <c r="E24" s="49"/>
      <c r="F24" s="45"/>
      <c r="G24" s="45"/>
      <c r="H24" s="45"/>
      <c r="I24" s="50"/>
    </row>
    <row r="25" spans="1:9" ht="19.5" customHeight="1">
      <c r="A25" s="45"/>
      <c r="B25" s="45"/>
      <c r="C25" s="45"/>
      <c r="D25" s="45"/>
      <c r="E25" s="49"/>
      <c r="F25" s="45"/>
      <c r="G25" s="45"/>
      <c r="H25" s="45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  <row r="31" spans="1:9" ht="19.5" customHeight="1">
      <c r="A31" s="50"/>
      <c r="B31" s="50"/>
      <c r="C31" s="50"/>
      <c r="D31" s="50"/>
      <c r="E31" s="51"/>
      <c r="F31" s="50"/>
      <c r="G31" s="50"/>
      <c r="H31" s="50"/>
      <c r="I31" s="5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3" sqref="A3:H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96" t="s">
        <v>232</v>
      </c>
      <c r="B1" s="296"/>
      <c r="C1" s="296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273" t="s">
        <v>233</v>
      </c>
      <c r="B3" s="273"/>
      <c r="C3" s="273"/>
      <c r="D3" s="273"/>
      <c r="E3" s="273"/>
      <c r="F3" s="273"/>
      <c r="G3" s="273"/>
      <c r="H3" s="27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5" t="s">
        <v>228</v>
      </c>
      <c r="B4" s="5"/>
      <c r="C4" s="5"/>
      <c r="D4" s="5"/>
      <c r="E4" s="5"/>
      <c r="F4" s="6"/>
      <c r="G4" s="6"/>
      <c r="H4" s="7" t="s">
        <v>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8" t="s">
        <v>31</v>
      </c>
      <c r="B5" s="8"/>
      <c r="C5" s="8"/>
      <c r="D5" s="9"/>
      <c r="E5" s="10"/>
      <c r="F5" s="283" t="s">
        <v>234</v>
      </c>
      <c r="G5" s="283"/>
      <c r="H5" s="28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11" t="s">
        <v>42</v>
      </c>
      <c r="B6" s="12"/>
      <c r="C6" s="13"/>
      <c r="D6" s="305" t="s">
        <v>43</v>
      </c>
      <c r="E6" s="281" t="s">
        <v>95</v>
      </c>
      <c r="F6" s="274" t="s">
        <v>32</v>
      </c>
      <c r="G6" s="274" t="s">
        <v>91</v>
      </c>
      <c r="H6" s="283" t="s">
        <v>92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5" t="s">
        <v>52</v>
      </c>
      <c r="B7" s="16" t="s">
        <v>53</v>
      </c>
      <c r="C7" s="17" t="s">
        <v>54</v>
      </c>
      <c r="D7" s="306"/>
      <c r="E7" s="282"/>
      <c r="F7" s="275"/>
      <c r="G7" s="275"/>
      <c r="H7" s="284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18"/>
      <c r="B8" s="18"/>
      <c r="C8" s="18"/>
      <c r="D8" s="18"/>
      <c r="E8" s="18"/>
      <c r="F8" s="19"/>
      <c r="G8" s="20"/>
      <c r="H8" s="19"/>
      <c r="I8" s="3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24" customHeight="1">
      <c r="A9" s="18"/>
      <c r="B9" s="18"/>
      <c r="C9" s="18"/>
      <c r="D9" s="18"/>
      <c r="E9" s="18"/>
      <c r="F9" s="19"/>
      <c r="G9" s="20"/>
      <c r="H9" s="1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18"/>
      <c r="B10" s="18"/>
      <c r="C10" s="18"/>
      <c r="D10" s="18"/>
      <c r="E10" s="18"/>
      <c r="F10" s="19"/>
      <c r="G10" s="20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24" customHeight="1">
      <c r="A11" s="18"/>
      <c r="B11" s="18"/>
      <c r="C11" s="18"/>
      <c r="D11" s="18"/>
      <c r="E11" s="18"/>
      <c r="F11" s="19"/>
      <c r="G11" s="20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24" customHeight="1">
      <c r="A12" s="18"/>
      <c r="B12" s="18"/>
      <c r="C12" s="18"/>
      <c r="D12" s="18"/>
      <c r="E12" s="18"/>
      <c r="F12" s="19"/>
      <c r="G12" s="20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24" customHeight="1">
      <c r="A13" s="18"/>
      <c r="B13" s="18"/>
      <c r="C13" s="18"/>
      <c r="D13" s="18"/>
      <c r="E13" s="18"/>
      <c r="F13" s="19"/>
      <c r="G13" s="20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24" customHeight="1">
      <c r="A14" s="18"/>
      <c r="B14" s="18"/>
      <c r="C14" s="18"/>
      <c r="D14" s="18"/>
      <c r="E14" s="18"/>
      <c r="F14" s="19"/>
      <c r="G14" s="20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24" customHeight="1">
      <c r="A15" s="18"/>
      <c r="B15" s="18"/>
      <c r="C15" s="18"/>
      <c r="D15" s="18"/>
      <c r="E15" s="18"/>
      <c r="F15" s="19"/>
      <c r="G15" s="20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24" customHeight="1">
      <c r="A16" s="18"/>
      <c r="B16" s="18"/>
      <c r="C16" s="18"/>
      <c r="D16" s="18"/>
      <c r="E16" s="18"/>
      <c r="F16" s="19"/>
      <c r="G16" s="20"/>
      <c r="H16" s="1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24" customHeight="1">
      <c r="A17" s="18"/>
      <c r="B17" s="18"/>
      <c r="C17" s="18"/>
      <c r="D17" s="18"/>
      <c r="E17" s="18"/>
      <c r="F17" s="19"/>
      <c r="G17" s="20"/>
      <c r="H17" s="1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24" customHeight="1">
      <c r="A18" s="18"/>
      <c r="B18" s="18"/>
      <c r="C18" s="18"/>
      <c r="D18" s="18"/>
      <c r="E18" s="18"/>
      <c r="F18" s="19"/>
      <c r="G18" s="20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24" customHeight="1">
      <c r="A19" s="18"/>
      <c r="B19" s="18"/>
      <c r="C19" s="18"/>
      <c r="D19" s="18"/>
      <c r="E19" s="18"/>
      <c r="F19" s="19"/>
      <c r="G19" s="20"/>
      <c r="H19" s="1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24" customHeight="1">
      <c r="A20" s="18"/>
      <c r="B20" s="18"/>
      <c r="C20" s="18"/>
      <c r="D20" s="18"/>
      <c r="E20" s="18"/>
      <c r="F20" s="19"/>
      <c r="G20" s="20"/>
      <c r="H20" s="1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24" customHeight="1">
      <c r="A21" s="18"/>
      <c r="B21" s="18"/>
      <c r="C21" s="18"/>
      <c r="D21" s="18"/>
      <c r="E21" s="18"/>
      <c r="F21" s="19"/>
      <c r="G21" s="20"/>
      <c r="H21" s="19"/>
      <c r="I21" s="21"/>
      <c r="J21" s="3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24" customHeight="1">
      <c r="A22" s="18"/>
      <c r="B22" s="18"/>
      <c r="C22" s="18"/>
      <c r="D22" s="18"/>
      <c r="E22" s="18"/>
      <c r="F22" s="19"/>
      <c r="G22" s="20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24" customHeight="1">
      <c r="A23" s="18"/>
      <c r="B23" s="18"/>
      <c r="C23" s="18"/>
      <c r="D23" s="18"/>
      <c r="E23" s="18"/>
      <c r="F23" s="19"/>
      <c r="G23" s="20"/>
      <c r="H23" s="1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24" customHeight="1">
      <c r="A24" s="18"/>
      <c r="B24" s="18"/>
      <c r="C24" s="18"/>
      <c r="D24" s="18"/>
      <c r="E24" s="18"/>
      <c r="F24" s="19"/>
      <c r="G24" s="20"/>
      <c r="H24" s="1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22"/>
      <c r="E25" s="22"/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22"/>
      <c r="E28" s="22"/>
      <c r="F28" s="22"/>
      <c r="G28" s="22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21"/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2"/>
      <c r="E30" s="22"/>
      <c r="F30" s="22"/>
      <c r="G30" s="22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2"/>
      <c r="E31" s="22"/>
      <c r="F31" s="22"/>
      <c r="G31" s="22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3"/>
      <c r="F33" s="23"/>
      <c r="G33" s="23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23"/>
      <c r="F34" s="23"/>
      <c r="G34" s="23"/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21"/>
      <c r="B35" s="21"/>
      <c r="C35" s="21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19.5" customHeight="1">
      <c r="A36" s="21"/>
      <c r="B36" s="21"/>
      <c r="C36" s="21"/>
      <c r="D36" s="21"/>
      <c r="E36" s="24"/>
      <c r="F36" s="24"/>
      <c r="G36" s="24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1:245" ht="19.5" customHeight="1">
      <c r="A37" s="25"/>
      <c r="B37" s="25"/>
      <c r="C37" s="25"/>
      <c r="D37" s="25"/>
      <c r="E37" s="26"/>
      <c r="F37" s="26"/>
      <c r="G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7"/>
      <c r="B38" s="27"/>
      <c r="C38" s="27"/>
      <c r="D38" s="27"/>
      <c r="E38" s="27"/>
      <c r="F38" s="27"/>
      <c r="G38" s="27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</row>
    <row r="39" spans="1:245" ht="19.5" customHeight="1">
      <c r="A39" s="25"/>
      <c r="B39" s="25"/>
      <c r="C39" s="25"/>
      <c r="D39" s="25"/>
      <c r="E39" s="25"/>
      <c r="F39" s="25"/>
      <c r="G39" s="25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</row>
    <row r="40" spans="1:245" ht="19.5" customHeight="1">
      <c r="A40" s="29"/>
      <c r="B40" s="29"/>
      <c r="C40" s="29"/>
      <c r="D40" s="29"/>
      <c r="E40" s="29"/>
      <c r="F40" s="25"/>
      <c r="G40" s="25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</row>
    <row r="41" spans="1:245" ht="19.5" customHeight="1">
      <c r="A41" s="29"/>
      <c r="B41" s="29"/>
      <c r="C41" s="29"/>
      <c r="D41" s="29"/>
      <c r="E41" s="29"/>
      <c r="F41" s="25"/>
      <c r="G41" s="25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</row>
    <row r="42" spans="1:245" ht="19.5" customHeight="1">
      <c r="A42" s="29"/>
      <c r="B42" s="29"/>
      <c r="C42" s="29"/>
      <c r="D42" s="29"/>
      <c r="E42" s="29"/>
      <c r="F42" s="25"/>
      <c r="G42" s="25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</row>
    <row r="43" spans="1:245" ht="19.5" customHeight="1">
      <c r="A43" s="29"/>
      <c r="B43" s="29"/>
      <c r="C43" s="29"/>
      <c r="D43" s="29"/>
      <c r="E43" s="29"/>
      <c r="F43" s="25"/>
      <c r="G43" s="25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</row>
    <row r="44" spans="1:245" ht="19.5" customHeight="1">
      <c r="A44" s="29"/>
      <c r="B44" s="29"/>
      <c r="C44" s="29"/>
      <c r="D44" s="29"/>
      <c r="E44" s="29"/>
      <c r="F44" s="25"/>
      <c r="G44" s="25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</row>
    <row r="45" spans="1:245" ht="19.5" customHeight="1">
      <c r="A45" s="29"/>
      <c r="B45" s="29"/>
      <c r="C45" s="29"/>
      <c r="D45" s="29"/>
      <c r="E45" s="29"/>
      <c r="F45" s="25"/>
      <c r="G45" s="25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</row>
    <row r="46" spans="1:245" ht="19.5" customHeight="1">
      <c r="A46" s="29"/>
      <c r="B46" s="29"/>
      <c r="C46" s="29"/>
      <c r="D46" s="29"/>
      <c r="E46" s="29"/>
      <c r="F46" s="25"/>
      <c r="G46" s="25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</row>
    <row r="47" spans="1:245" ht="19.5" customHeight="1">
      <c r="A47" s="29"/>
      <c r="B47" s="29"/>
      <c r="C47" s="29"/>
      <c r="D47" s="29"/>
      <c r="E47" s="29"/>
      <c r="F47" s="25"/>
      <c r="G47" s="25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1:245" ht="19.5" customHeight="1">
      <c r="A48" s="29"/>
      <c r="B48" s="29"/>
      <c r="C48" s="29"/>
      <c r="D48" s="29"/>
      <c r="E48" s="29"/>
      <c r="F48" s="25"/>
      <c r="G48" s="25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  <row r="49" spans="1:245" ht="19.5" customHeight="1">
      <c r="A49" s="29"/>
      <c r="B49" s="29"/>
      <c r="C49" s="29"/>
      <c r="D49" s="29"/>
      <c r="E49" s="29"/>
      <c r="F49" s="25"/>
      <c r="G49" s="25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Zeros="0" workbookViewId="0" topLeftCell="A1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21" customWidth="1"/>
    <col min="5" max="16384" width="6.50390625" style="1" customWidth="1"/>
  </cols>
  <sheetData>
    <row r="1" ht="20.25" customHeight="1">
      <c r="A1" s="197" t="s">
        <v>0</v>
      </c>
    </row>
    <row r="2" spans="1:31" ht="20.25" customHeight="1">
      <c r="A2" s="149"/>
      <c r="B2" s="149"/>
      <c r="C2" s="149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ht="20.25" customHeight="1">
      <c r="A3" s="273" t="s">
        <v>1</v>
      </c>
      <c r="B3" s="273"/>
      <c r="C3" s="273"/>
      <c r="D3" s="27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ht="20.25" customHeight="1">
      <c r="A4" s="99"/>
      <c r="B4" s="99"/>
      <c r="C4" s="33"/>
      <c r="D4" s="100" t="s">
        <v>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</row>
    <row r="5" spans="1:31" ht="25.5" customHeight="1">
      <c r="A5" s="219" t="s">
        <v>3</v>
      </c>
      <c r="B5" s="219"/>
      <c r="C5" s="219" t="s">
        <v>4</v>
      </c>
      <c r="D5" s="198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</row>
    <row r="6" spans="1:31" ht="25.5" customHeight="1">
      <c r="A6" s="198" t="s">
        <v>5</v>
      </c>
      <c r="B6" s="198" t="s">
        <v>272</v>
      </c>
      <c r="C6" s="198" t="s">
        <v>5</v>
      </c>
      <c r="D6" s="198" t="s">
        <v>272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spans="1:31" ht="25.5" customHeight="1">
      <c r="A7" s="220" t="s">
        <v>6</v>
      </c>
      <c r="B7" s="214">
        <v>531.69</v>
      </c>
      <c r="C7" s="220" t="s">
        <v>7</v>
      </c>
      <c r="D7" s="215">
        <v>269.2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</row>
    <row r="8" spans="1:31" ht="25.5" customHeight="1">
      <c r="A8" s="220" t="s">
        <v>8</v>
      </c>
      <c r="B8" s="214">
        <v>0</v>
      </c>
      <c r="C8" s="220" t="s">
        <v>9</v>
      </c>
      <c r="D8" s="21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</row>
    <row r="9" spans="1:31" ht="25.5" customHeight="1">
      <c r="A9" s="220" t="s">
        <v>10</v>
      </c>
      <c r="B9" s="214">
        <v>0</v>
      </c>
      <c r="C9" s="220" t="s">
        <v>11</v>
      </c>
      <c r="D9" s="215">
        <v>52.77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</row>
    <row r="10" spans="1:31" ht="25.5" customHeight="1">
      <c r="A10" s="220" t="s">
        <v>12</v>
      </c>
      <c r="B10" s="214">
        <v>0</v>
      </c>
      <c r="C10" s="220" t="s">
        <v>13</v>
      </c>
      <c r="D10" s="215">
        <v>38.88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</row>
    <row r="11" spans="1:31" ht="25.5" customHeight="1">
      <c r="A11" s="220" t="s">
        <v>14</v>
      </c>
      <c r="B11" s="214">
        <v>0</v>
      </c>
      <c r="C11" s="220" t="s">
        <v>15</v>
      </c>
      <c r="D11" s="21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</row>
    <row r="12" spans="1:31" ht="25.5" customHeight="1">
      <c r="A12" s="220" t="s">
        <v>16</v>
      </c>
      <c r="B12" s="214">
        <v>0</v>
      </c>
      <c r="C12" s="220" t="s">
        <v>17</v>
      </c>
      <c r="D12" s="215">
        <v>150.37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</row>
    <row r="13" spans="1:31" ht="25.5" customHeight="1">
      <c r="A13" s="220"/>
      <c r="B13" s="214"/>
      <c r="C13" s="221" t="s">
        <v>18</v>
      </c>
      <c r="D13" s="216">
        <v>20.47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</row>
    <row r="14" spans="1:31" ht="25.5" customHeight="1">
      <c r="A14" s="198" t="s">
        <v>19</v>
      </c>
      <c r="B14" s="211">
        <f>SUM(B7:B12)</f>
        <v>531.69</v>
      </c>
      <c r="C14" s="198" t="s">
        <v>20</v>
      </c>
      <c r="D14" s="211">
        <f>SUM(D7:D13)</f>
        <v>531.6899999999999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</row>
    <row r="15" spans="1:31" ht="25.5" customHeight="1">
      <c r="A15" s="220" t="s">
        <v>21</v>
      </c>
      <c r="B15" s="214"/>
      <c r="C15" s="220" t="s">
        <v>22</v>
      </c>
      <c r="D15" s="217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</row>
    <row r="16" spans="1:31" ht="25.5" customHeight="1">
      <c r="A16" s="220" t="s">
        <v>23</v>
      </c>
      <c r="B16" s="214"/>
      <c r="C16" s="220" t="s">
        <v>24</v>
      </c>
      <c r="D16" s="217"/>
      <c r="E16" s="176"/>
      <c r="F16" s="176"/>
      <c r="G16" s="199" t="s">
        <v>25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</row>
    <row r="17" spans="1:31" ht="25.5" customHeight="1">
      <c r="A17" s="220"/>
      <c r="B17" s="214"/>
      <c r="C17" s="220" t="s">
        <v>26</v>
      </c>
      <c r="D17" s="217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</row>
    <row r="18" spans="1:31" ht="25.5" customHeight="1">
      <c r="A18" s="220"/>
      <c r="B18" s="218"/>
      <c r="C18" s="220"/>
      <c r="D18" s="21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</row>
    <row r="19" spans="1:31" ht="25.5" customHeight="1">
      <c r="A19" s="198" t="s">
        <v>27</v>
      </c>
      <c r="B19" s="214">
        <v>531.69</v>
      </c>
      <c r="C19" s="198" t="s">
        <v>28</v>
      </c>
      <c r="D19" s="214">
        <v>531.69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</row>
    <row r="20" spans="1:31" ht="20.25" customHeight="1">
      <c r="A20" s="174"/>
      <c r="B20" s="175"/>
      <c r="C20" s="150"/>
      <c r="D20" s="150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</row>
  </sheetData>
  <sheetProtection sheet="1" selectLockedCells="1"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H11" sqref="H11"/>
    </sheetView>
  </sheetViews>
  <sheetFormatPr defaultColWidth="6.875" defaultRowHeight="12.75" customHeight="1"/>
  <cols>
    <col min="1" max="1" width="5.00390625" style="1" customWidth="1"/>
    <col min="2" max="3" width="3.875" style="1" customWidth="1"/>
    <col min="4" max="4" width="6.875" style="1" customWidth="1"/>
    <col min="5" max="5" width="31.25390625" style="148" customWidth="1"/>
    <col min="6" max="7" width="10.00390625" style="120" customWidth="1"/>
    <col min="8" max="8" width="10.00390625" style="187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280" t="s">
        <v>29</v>
      </c>
      <c r="B1" s="280"/>
      <c r="C1" s="280"/>
      <c r="D1" s="280"/>
    </row>
    <row r="2" spans="1:20" ht="19.5" customHeight="1">
      <c r="A2" s="2"/>
      <c r="B2" s="3"/>
      <c r="C2" s="3"/>
      <c r="D2" s="3"/>
      <c r="E2" s="188"/>
      <c r="F2" s="189"/>
      <c r="G2" s="189"/>
      <c r="H2" s="190"/>
      <c r="I2" s="3"/>
      <c r="J2" s="3"/>
      <c r="K2" s="3"/>
      <c r="L2" s="3"/>
      <c r="M2" s="3"/>
      <c r="N2" s="3"/>
      <c r="O2" s="3"/>
      <c r="P2" s="3"/>
      <c r="Q2" s="3"/>
      <c r="R2" s="3"/>
      <c r="S2" s="195"/>
      <c r="T2" s="196"/>
    </row>
    <row r="3" spans="1:20" ht="19.5" customHeight="1">
      <c r="A3" s="273" t="s">
        <v>30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</row>
    <row r="4" spans="1:20" ht="19.5" customHeight="1">
      <c r="A4" s="5"/>
      <c r="B4" s="5"/>
      <c r="C4" s="5"/>
      <c r="D4" s="5"/>
      <c r="E4" s="191"/>
      <c r="F4" s="126"/>
      <c r="G4" s="126"/>
      <c r="H4" s="192"/>
      <c r="I4" s="36"/>
      <c r="J4" s="194"/>
      <c r="K4" s="194"/>
      <c r="L4" s="194"/>
      <c r="M4" s="194"/>
      <c r="N4" s="194"/>
      <c r="O4" s="194"/>
      <c r="P4" s="194"/>
      <c r="Q4" s="194"/>
      <c r="R4" s="194"/>
      <c r="S4" s="25"/>
      <c r="T4" s="7" t="s">
        <v>2</v>
      </c>
    </row>
    <row r="5" spans="1:20" ht="19.5" customHeight="1">
      <c r="A5" s="222" t="s">
        <v>31</v>
      </c>
      <c r="B5" s="222"/>
      <c r="C5" s="222"/>
      <c r="D5" s="223"/>
      <c r="E5" s="224"/>
      <c r="F5" s="274" t="s">
        <v>32</v>
      </c>
      <c r="G5" s="283" t="s">
        <v>33</v>
      </c>
      <c r="H5" s="285" t="s">
        <v>34</v>
      </c>
      <c r="I5" s="274" t="s">
        <v>35</v>
      </c>
      <c r="J5" s="274" t="s">
        <v>36</v>
      </c>
      <c r="K5" s="274" t="s">
        <v>37</v>
      </c>
      <c r="L5" s="274"/>
      <c r="M5" s="278" t="s">
        <v>38</v>
      </c>
      <c r="N5" s="225" t="s">
        <v>39</v>
      </c>
      <c r="O5" s="226"/>
      <c r="P5" s="226"/>
      <c r="Q5" s="226"/>
      <c r="R5" s="226"/>
      <c r="S5" s="274" t="s">
        <v>40</v>
      </c>
      <c r="T5" s="274" t="s">
        <v>41</v>
      </c>
    </row>
    <row r="6" spans="1:20" ht="19.5" customHeight="1">
      <c r="A6" s="227" t="s">
        <v>42</v>
      </c>
      <c r="B6" s="227"/>
      <c r="C6" s="228"/>
      <c r="D6" s="281" t="s">
        <v>43</v>
      </c>
      <c r="E6" s="281" t="s">
        <v>44</v>
      </c>
      <c r="F6" s="274"/>
      <c r="G6" s="283"/>
      <c r="H6" s="285"/>
      <c r="I6" s="274"/>
      <c r="J6" s="274"/>
      <c r="K6" s="276" t="s">
        <v>45</v>
      </c>
      <c r="L6" s="274" t="s">
        <v>46</v>
      </c>
      <c r="M6" s="278"/>
      <c r="N6" s="274" t="s">
        <v>47</v>
      </c>
      <c r="O6" s="274" t="s">
        <v>48</v>
      </c>
      <c r="P6" s="274" t="s">
        <v>49</v>
      </c>
      <c r="Q6" s="274" t="s">
        <v>50</v>
      </c>
      <c r="R6" s="274" t="s">
        <v>51</v>
      </c>
      <c r="S6" s="274"/>
      <c r="T6" s="274"/>
    </row>
    <row r="7" spans="1:20" ht="30.75" customHeight="1">
      <c r="A7" s="207" t="s">
        <v>52</v>
      </c>
      <c r="B7" s="208" t="s">
        <v>53</v>
      </c>
      <c r="C7" s="209" t="s">
        <v>54</v>
      </c>
      <c r="D7" s="282"/>
      <c r="E7" s="282"/>
      <c r="F7" s="275"/>
      <c r="G7" s="284"/>
      <c r="H7" s="286"/>
      <c r="I7" s="275"/>
      <c r="J7" s="275"/>
      <c r="K7" s="277"/>
      <c r="L7" s="275"/>
      <c r="M7" s="279"/>
      <c r="N7" s="275"/>
      <c r="O7" s="275"/>
      <c r="P7" s="275"/>
      <c r="Q7" s="275"/>
      <c r="R7" s="275"/>
      <c r="S7" s="275"/>
      <c r="T7" s="275"/>
    </row>
    <row r="8" spans="1:20" ht="23.25" customHeight="1">
      <c r="A8" s="42"/>
      <c r="B8" s="42"/>
      <c r="C8" s="42"/>
      <c r="D8" s="42" t="s">
        <v>55</v>
      </c>
      <c r="E8" s="42" t="s">
        <v>56</v>
      </c>
      <c r="F8" s="241">
        <f>H8</f>
        <v>531.6899999999999</v>
      </c>
      <c r="G8" s="193"/>
      <c r="H8" s="213">
        <f>H9+H16+H22+H28+H32</f>
        <v>531.6899999999999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23.25" customHeight="1">
      <c r="A9" s="229">
        <v>201</v>
      </c>
      <c r="B9" s="42"/>
      <c r="C9" s="42"/>
      <c r="D9" s="42"/>
      <c r="E9" s="230" t="s">
        <v>57</v>
      </c>
      <c r="F9" s="241">
        <f aca="true" t="shared" si="0" ref="F9:F34">H9</f>
        <v>269.2</v>
      </c>
      <c r="G9" s="193"/>
      <c r="H9" s="213">
        <f>H10+H14</f>
        <v>269.2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3.25" customHeight="1">
      <c r="A10" s="229">
        <v>201</v>
      </c>
      <c r="B10" s="42" t="s">
        <v>58</v>
      </c>
      <c r="C10" s="42"/>
      <c r="D10" s="42"/>
      <c r="E10" s="230" t="s">
        <v>59</v>
      </c>
      <c r="F10" s="241">
        <f t="shared" si="0"/>
        <v>252.35</v>
      </c>
      <c r="G10" s="193"/>
      <c r="H10" s="213">
        <f>SUM(H11:H13)</f>
        <v>252.35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23.25" customHeight="1">
      <c r="A11" s="229">
        <v>201</v>
      </c>
      <c r="B11" s="42" t="s">
        <v>58</v>
      </c>
      <c r="C11" s="42" t="s">
        <v>60</v>
      </c>
      <c r="D11" s="42"/>
      <c r="E11" s="230" t="s">
        <v>61</v>
      </c>
      <c r="F11" s="241">
        <f t="shared" si="0"/>
        <v>154.53</v>
      </c>
      <c r="G11" s="193"/>
      <c r="H11" s="235">
        <v>154.53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23.25" customHeight="1">
      <c r="A12" s="229">
        <v>201</v>
      </c>
      <c r="B12" s="42" t="s">
        <v>246</v>
      </c>
      <c r="C12" s="42" t="s">
        <v>247</v>
      </c>
      <c r="D12" s="42"/>
      <c r="E12" s="230" t="s">
        <v>249</v>
      </c>
      <c r="F12" s="241">
        <f t="shared" si="0"/>
        <v>37.78</v>
      </c>
      <c r="G12" s="193"/>
      <c r="H12" s="235">
        <v>37.78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23.25" customHeight="1">
      <c r="A13" s="229" t="s">
        <v>236</v>
      </c>
      <c r="B13" s="42" t="s">
        <v>58</v>
      </c>
      <c r="C13" s="42" t="s">
        <v>248</v>
      </c>
      <c r="D13" s="42"/>
      <c r="E13" s="230" t="s">
        <v>250</v>
      </c>
      <c r="F13" s="241">
        <f t="shared" si="0"/>
        <v>60.04</v>
      </c>
      <c r="G13" s="193"/>
      <c r="H13" s="235">
        <v>60.04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23.25" customHeight="1">
      <c r="A14" s="229">
        <v>201</v>
      </c>
      <c r="B14" s="42" t="s">
        <v>62</v>
      </c>
      <c r="C14" s="42"/>
      <c r="D14" s="42"/>
      <c r="E14" s="230" t="s">
        <v>63</v>
      </c>
      <c r="F14" s="241">
        <f t="shared" si="0"/>
        <v>16.85</v>
      </c>
      <c r="G14" s="193"/>
      <c r="H14" s="213">
        <f>H15</f>
        <v>16.85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3.25" customHeight="1">
      <c r="A15" s="229">
        <v>201</v>
      </c>
      <c r="B15" s="42" t="s">
        <v>62</v>
      </c>
      <c r="C15" s="42" t="s">
        <v>60</v>
      </c>
      <c r="D15" s="221"/>
      <c r="E15" s="230" t="s">
        <v>64</v>
      </c>
      <c r="F15" s="241">
        <f t="shared" si="0"/>
        <v>16.85</v>
      </c>
      <c r="G15" s="193"/>
      <c r="H15" s="235">
        <v>16.85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23.25" customHeight="1">
      <c r="A16" s="229">
        <v>208</v>
      </c>
      <c r="B16" s="42"/>
      <c r="C16" s="42"/>
      <c r="D16" s="42"/>
      <c r="E16" s="230" t="s">
        <v>65</v>
      </c>
      <c r="F16" s="241">
        <f t="shared" si="0"/>
        <v>52.77</v>
      </c>
      <c r="G16" s="193"/>
      <c r="H16" s="213">
        <f>H17+H20</f>
        <v>52.77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3.25" customHeight="1">
      <c r="A17" s="229">
        <v>208</v>
      </c>
      <c r="B17" s="42" t="s">
        <v>66</v>
      </c>
      <c r="C17" s="42"/>
      <c r="D17" s="42"/>
      <c r="E17" s="230" t="s">
        <v>67</v>
      </c>
      <c r="F17" s="241">
        <f t="shared" si="0"/>
        <v>35.85</v>
      </c>
      <c r="G17" s="193"/>
      <c r="H17" s="213">
        <f>SUM(H18:H19)</f>
        <v>35.85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23.25" customHeight="1">
      <c r="A18" s="229">
        <v>208</v>
      </c>
      <c r="B18" s="42" t="s">
        <v>66</v>
      </c>
      <c r="C18" s="42" t="s">
        <v>66</v>
      </c>
      <c r="D18" s="42"/>
      <c r="E18" s="230" t="s">
        <v>68</v>
      </c>
      <c r="F18" s="241">
        <f t="shared" si="0"/>
        <v>34.1</v>
      </c>
      <c r="G18" s="193"/>
      <c r="H18" s="235">
        <v>34.1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3.25" customHeight="1">
      <c r="A19" s="229" t="s">
        <v>238</v>
      </c>
      <c r="B19" s="42" t="s">
        <v>66</v>
      </c>
      <c r="C19" s="42" t="s">
        <v>62</v>
      </c>
      <c r="D19" s="42"/>
      <c r="E19" s="230" t="s">
        <v>242</v>
      </c>
      <c r="F19" s="241">
        <f t="shared" si="0"/>
        <v>1.75</v>
      </c>
      <c r="G19" s="193"/>
      <c r="H19" s="235">
        <v>1.75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3.25" customHeight="1">
      <c r="A20" s="229">
        <v>208</v>
      </c>
      <c r="B20" s="42" t="s">
        <v>69</v>
      </c>
      <c r="C20" s="42"/>
      <c r="D20" s="42"/>
      <c r="E20" s="230" t="s">
        <v>70</v>
      </c>
      <c r="F20" s="241">
        <f t="shared" si="0"/>
        <v>16.92</v>
      </c>
      <c r="G20" s="193"/>
      <c r="H20" s="213">
        <f>H21</f>
        <v>16.92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3.25" customHeight="1">
      <c r="A21" s="229">
        <v>208</v>
      </c>
      <c r="B21" s="42" t="s">
        <v>69</v>
      </c>
      <c r="C21" s="42" t="s">
        <v>71</v>
      </c>
      <c r="D21" s="42"/>
      <c r="E21" s="230" t="s">
        <v>72</v>
      </c>
      <c r="F21" s="241">
        <f t="shared" si="0"/>
        <v>16.92</v>
      </c>
      <c r="G21" s="193"/>
      <c r="H21" s="235">
        <v>16.92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3.25" customHeight="1">
      <c r="A22" s="229">
        <v>210</v>
      </c>
      <c r="B22" s="42"/>
      <c r="C22" s="42"/>
      <c r="D22" s="42"/>
      <c r="E22" s="230" t="s">
        <v>73</v>
      </c>
      <c r="F22" s="241">
        <f t="shared" si="0"/>
        <v>38.879999999999995</v>
      </c>
      <c r="G22" s="193"/>
      <c r="H22" s="213">
        <f>H23+H25</f>
        <v>38.879999999999995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6.5" customHeight="1">
      <c r="A23" s="229">
        <v>210</v>
      </c>
      <c r="B23" s="231" t="s">
        <v>74</v>
      </c>
      <c r="C23" s="231"/>
      <c r="D23" s="231"/>
      <c r="E23" s="230" t="s">
        <v>75</v>
      </c>
      <c r="F23" s="241">
        <f t="shared" si="0"/>
        <v>23.58</v>
      </c>
      <c r="G23" s="232"/>
      <c r="H23" s="233">
        <f>SUM(H24:H24)</f>
        <v>23.58</v>
      </c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</row>
    <row r="24" spans="1:20" ht="16.5" customHeight="1">
      <c r="A24" s="229">
        <v>210</v>
      </c>
      <c r="B24" s="231" t="s">
        <v>74</v>
      </c>
      <c r="C24" s="231" t="s">
        <v>76</v>
      </c>
      <c r="D24" s="231"/>
      <c r="E24" s="230" t="s">
        <v>77</v>
      </c>
      <c r="F24" s="241">
        <f t="shared" si="0"/>
        <v>23.58</v>
      </c>
      <c r="G24" s="232"/>
      <c r="H24" s="236">
        <v>23.58</v>
      </c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</row>
    <row r="25" spans="1:20" ht="16.5" customHeight="1">
      <c r="A25" s="229">
        <v>210</v>
      </c>
      <c r="B25" s="231" t="s">
        <v>78</v>
      </c>
      <c r="C25" s="231"/>
      <c r="D25" s="231"/>
      <c r="E25" s="230" t="s">
        <v>79</v>
      </c>
      <c r="F25" s="241">
        <f t="shared" si="0"/>
        <v>15.3</v>
      </c>
      <c r="G25" s="232"/>
      <c r="H25" s="233">
        <f>SUM(H26:H27)</f>
        <v>15.3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</row>
    <row r="26" spans="1:20" ht="16.5" customHeight="1">
      <c r="A26" s="229">
        <v>210</v>
      </c>
      <c r="B26" s="231" t="s">
        <v>78</v>
      </c>
      <c r="C26" s="231" t="s">
        <v>60</v>
      </c>
      <c r="D26" s="231"/>
      <c r="E26" s="230" t="s">
        <v>80</v>
      </c>
      <c r="F26" s="241">
        <f t="shared" si="0"/>
        <v>13.13</v>
      </c>
      <c r="G26" s="232"/>
      <c r="H26" s="236">
        <v>13.13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</row>
    <row r="27" spans="1:20" ht="16.5" customHeight="1">
      <c r="A27" s="229">
        <v>210</v>
      </c>
      <c r="B27" s="231" t="s">
        <v>78</v>
      </c>
      <c r="C27" s="231" t="s">
        <v>71</v>
      </c>
      <c r="D27" s="231"/>
      <c r="E27" s="230" t="s">
        <v>81</v>
      </c>
      <c r="F27" s="241">
        <f t="shared" si="0"/>
        <v>2.17</v>
      </c>
      <c r="G27" s="232"/>
      <c r="H27" s="236">
        <v>2.17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</row>
    <row r="28" spans="1:20" ht="16.5" customHeight="1">
      <c r="A28" s="229">
        <v>213</v>
      </c>
      <c r="B28" s="231"/>
      <c r="C28" s="231"/>
      <c r="D28" s="231"/>
      <c r="E28" s="230" t="s">
        <v>82</v>
      </c>
      <c r="F28" s="241">
        <f t="shared" si="0"/>
        <v>150.37</v>
      </c>
      <c r="G28" s="232"/>
      <c r="H28" s="233">
        <f>H29</f>
        <v>150.37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</row>
    <row r="29" spans="1:20" ht="16.5" customHeight="1">
      <c r="A29" s="229">
        <v>213</v>
      </c>
      <c r="B29" s="231" t="s">
        <v>60</v>
      </c>
      <c r="C29" s="231"/>
      <c r="D29" s="231"/>
      <c r="E29" s="230" t="s">
        <v>83</v>
      </c>
      <c r="F29" s="241">
        <f t="shared" si="0"/>
        <v>150.37</v>
      </c>
      <c r="G29" s="232"/>
      <c r="H29" s="233">
        <f>H30</f>
        <v>150.37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</row>
    <row r="30" spans="1:20" ht="16.5" customHeight="1">
      <c r="A30" s="229">
        <v>213</v>
      </c>
      <c r="B30" s="231" t="s">
        <v>74</v>
      </c>
      <c r="C30" s="231"/>
      <c r="D30" s="231"/>
      <c r="E30" s="230" t="s">
        <v>84</v>
      </c>
      <c r="F30" s="241">
        <f t="shared" si="0"/>
        <v>150.37</v>
      </c>
      <c r="G30" s="232"/>
      <c r="H30" s="233">
        <f>H31</f>
        <v>150.37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</row>
    <row r="31" spans="1:20" ht="16.5" customHeight="1">
      <c r="A31" s="229">
        <v>213</v>
      </c>
      <c r="B31" s="231" t="s">
        <v>74</v>
      </c>
      <c r="C31" s="231" t="s">
        <v>66</v>
      </c>
      <c r="D31" s="231"/>
      <c r="E31" s="230" t="s">
        <v>85</v>
      </c>
      <c r="F31" s="241">
        <f t="shared" si="0"/>
        <v>150.37</v>
      </c>
      <c r="G31" s="232"/>
      <c r="H31" s="236">
        <v>150.37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</row>
    <row r="32" spans="1:20" ht="16.5" customHeight="1">
      <c r="A32" s="229">
        <v>221</v>
      </c>
      <c r="B32" s="231"/>
      <c r="C32" s="231"/>
      <c r="D32" s="231"/>
      <c r="E32" s="230" t="s">
        <v>86</v>
      </c>
      <c r="F32" s="241">
        <f t="shared" si="0"/>
        <v>20.47</v>
      </c>
      <c r="G32" s="232"/>
      <c r="H32" s="233">
        <f>H33</f>
        <v>20.47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</row>
    <row r="33" spans="1:20" ht="12.75" customHeight="1">
      <c r="A33" s="221">
        <v>221</v>
      </c>
      <c r="B33" s="221" t="s">
        <v>71</v>
      </c>
      <c r="C33" s="221"/>
      <c r="D33" s="221"/>
      <c r="E33" s="234" t="s">
        <v>87</v>
      </c>
      <c r="F33" s="241">
        <f t="shared" si="0"/>
        <v>20.47</v>
      </c>
      <c r="G33" s="232"/>
      <c r="H33" s="233">
        <f>H34</f>
        <v>20.47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</row>
    <row r="34" spans="1:20" ht="12.75" customHeight="1">
      <c r="A34" s="221">
        <v>221</v>
      </c>
      <c r="B34" s="221" t="s">
        <v>71</v>
      </c>
      <c r="C34" s="221" t="s">
        <v>60</v>
      </c>
      <c r="D34" s="221"/>
      <c r="E34" s="234" t="s">
        <v>88</v>
      </c>
      <c r="F34" s="241">
        <f t="shared" si="0"/>
        <v>20.47</v>
      </c>
      <c r="G34" s="232"/>
      <c r="H34" s="236">
        <v>20.47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</row>
  </sheetData>
  <sheetProtection sheet="1" selectLockedCells="1"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Zeros="0" workbookViewId="0" topLeftCell="A1">
      <selection activeCell="H11" sqref="H11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6" width="12.75390625" style="91" customWidth="1"/>
    <col min="7" max="8" width="12.75390625" style="92" customWidth="1"/>
    <col min="9" max="10" width="12.75390625" style="91" customWidth="1"/>
    <col min="11" max="11" width="8.00390625" style="1" customWidth="1"/>
    <col min="12" max="16384" width="6.875" style="1" customWidth="1"/>
  </cols>
  <sheetData>
    <row r="1" spans="1:4" ht="24" customHeight="1">
      <c r="A1" s="287" t="s">
        <v>89</v>
      </c>
      <c r="B1" s="287"/>
      <c r="C1" s="287"/>
      <c r="D1" s="287"/>
    </row>
    <row r="2" spans="1:10" ht="19.5" customHeight="1">
      <c r="A2" s="33"/>
      <c r="B2" s="178"/>
      <c r="C2" s="178"/>
      <c r="D2" s="178"/>
      <c r="E2" s="178"/>
      <c r="F2" s="179"/>
      <c r="G2" s="180"/>
      <c r="H2" s="180"/>
      <c r="I2" s="179"/>
      <c r="J2" s="184"/>
    </row>
    <row r="3" spans="1:10" ht="19.5" customHeight="1">
      <c r="A3" s="273" t="s">
        <v>90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1" ht="19.5" customHeight="1">
      <c r="A4" s="99"/>
      <c r="B4" s="99"/>
      <c r="C4" s="99"/>
      <c r="D4" s="99"/>
      <c r="E4" s="99"/>
      <c r="F4" s="179"/>
      <c r="G4" s="180"/>
      <c r="H4" s="180"/>
      <c r="I4" s="179"/>
      <c r="J4" s="93" t="s">
        <v>2</v>
      </c>
      <c r="K4" s="25"/>
    </row>
    <row r="5" spans="1:11" ht="19.5" customHeight="1">
      <c r="A5" s="151" t="s">
        <v>31</v>
      </c>
      <c r="B5" s="151"/>
      <c r="C5" s="151"/>
      <c r="D5" s="151"/>
      <c r="E5" s="151"/>
      <c r="F5" s="289" t="s">
        <v>32</v>
      </c>
      <c r="G5" s="267" t="s">
        <v>91</v>
      </c>
      <c r="H5" s="268" t="s">
        <v>92</v>
      </c>
      <c r="I5" s="269" t="s">
        <v>93</v>
      </c>
      <c r="J5" s="269" t="s">
        <v>94</v>
      </c>
      <c r="K5" s="25"/>
    </row>
    <row r="6" spans="1:11" ht="19.5" customHeight="1">
      <c r="A6" s="151" t="s">
        <v>42</v>
      </c>
      <c r="B6" s="151"/>
      <c r="C6" s="151"/>
      <c r="D6" s="288" t="s">
        <v>43</v>
      </c>
      <c r="E6" s="288" t="s">
        <v>95</v>
      </c>
      <c r="F6" s="289"/>
      <c r="G6" s="267"/>
      <c r="H6" s="268"/>
      <c r="I6" s="269"/>
      <c r="J6" s="269"/>
      <c r="K6" s="25"/>
    </row>
    <row r="7" spans="1:11" ht="20.25" customHeight="1">
      <c r="A7" s="181" t="s">
        <v>52</v>
      </c>
      <c r="B7" s="181" t="s">
        <v>53</v>
      </c>
      <c r="C7" s="153" t="s">
        <v>54</v>
      </c>
      <c r="D7" s="288"/>
      <c r="E7" s="288"/>
      <c r="F7" s="289"/>
      <c r="G7" s="267"/>
      <c r="H7" s="268"/>
      <c r="I7" s="269"/>
      <c r="J7" s="269"/>
      <c r="K7" s="25"/>
    </row>
    <row r="8" spans="1:11" ht="20.25" customHeight="1">
      <c r="A8" s="181"/>
      <c r="B8" s="181"/>
      <c r="C8" s="153"/>
      <c r="D8" s="103">
        <v>919160</v>
      </c>
      <c r="E8" s="103" t="s">
        <v>56</v>
      </c>
      <c r="F8" s="212">
        <f>SUM(G8:H8)</f>
        <v>531.6899999999999</v>
      </c>
      <c r="G8" s="212">
        <f>G9+G16+G22+G28+G31</f>
        <v>410.65</v>
      </c>
      <c r="H8" s="212">
        <f>H9+H16+H22+H28+H31</f>
        <v>121.03999999999999</v>
      </c>
      <c r="I8" s="185"/>
      <c r="J8" s="185"/>
      <c r="K8" s="25"/>
    </row>
    <row r="9" spans="1:10" ht="22.5" customHeight="1">
      <c r="A9" s="182">
        <v>201</v>
      </c>
      <c r="B9" s="42"/>
      <c r="C9" s="42"/>
      <c r="D9" s="162"/>
      <c r="E9" s="113" t="s">
        <v>57</v>
      </c>
      <c r="F9" s="212">
        <f aca="true" t="shared" si="0" ref="F9:F33">SUM(G9:H9)</f>
        <v>269.2</v>
      </c>
      <c r="G9" s="212">
        <f>G10+G14</f>
        <v>209.16</v>
      </c>
      <c r="H9" s="212">
        <f>H10+H14</f>
        <v>60.04</v>
      </c>
      <c r="I9" s="186"/>
      <c r="J9" s="186"/>
    </row>
    <row r="10" spans="1:10" ht="22.5" customHeight="1">
      <c r="A10" s="182">
        <v>201</v>
      </c>
      <c r="B10" s="42" t="s">
        <v>58</v>
      </c>
      <c r="C10" s="42"/>
      <c r="D10" s="162"/>
      <c r="E10" s="113" t="s">
        <v>59</v>
      </c>
      <c r="F10" s="212">
        <f t="shared" si="0"/>
        <v>252.35</v>
      </c>
      <c r="G10" s="212">
        <f>SUM(G11:G13)</f>
        <v>192.31</v>
      </c>
      <c r="H10" s="212">
        <f>SUM(H11:H13)</f>
        <v>60.04</v>
      </c>
      <c r="I10" s="186"/>
      <c r="J10" s="186"/>
    </row>
    <row r="11" spans="1:10" ht="22.5" customHeight="1">
      <c r="A11" s="182">
        <v>201</v>
      </c>
      <c r="B11" s="42" t="s">
        <v>58</v>
      </c>
      <c r="C11" s="42" t="s">
        <v>60</v>
      </c>
      <c r="D11" s="162"/>
      <c r="E11" s="113" t="s">
        <v>61</v>
      </c>
      <c r="F11" s="212">
        <f t="shared" si="0"/>
        <v>154.53</v>
      </c>
      <c r="G11" s="238">
        <v>154.53</v>
      </c>
      <c r="H11" s="239"/>
      <c r="I11" s="186"/>
      <c r="J11" s="186"/>
    </row>
    <row r="12" spans="1:10" ht="22.5" customHeight="1">
      <c r="A12" s="229">
        <v>201</v>
      </c>
      <c r="B12" s="42" t="s">
        <v>246</v>
      </c>
      <c r="C12" s="42" t="s">
        <v>247</v>
      </c>
      <c r="D12" s="42"/>
      <c r="E12" s="230" t="s">
        <v>249</v>
      </c>
      <c r="F12" s="212">
        <f t="shared" si="0"/>
        <v>37.78</v>
      </c>
      <c r="G12" s="238">
        <v>37.78</v>
      </c>
      <c r="H12" s="239"/>
      <c r="I12" s="186"/>
      <c r="J12" s="186"/>
    </row>
    <row r="13" spans="1:10" ht="22.5" customHeight="1">
      <c r="A13" s="229" t="s">
        <v>236</v>
      </c>
      <c r="B13" s="42" t="s">
        <v>58</v>
      </c>
      <c r="C13" s="42" t="s">
        <v>248</v>
      </c>
      <c r="D13" s="42"/>
      <c r="E13" s="230" t="s">
        <v>250</v>
      </c>
      <c r="F13" s="212">
        <f t="shared" si="0"/>
        <v>60.04</v>
      </c>
      <c r="G13" s="238"/>
      <c r="H13" s="239">
        <v>60.04</v>
      </c>
      <c r="I13" s="186"/>
      <c r="J13" s="186"/>
    </row>
    <row r="14" spans="1:10" ht="22.5" customHeight="1">
      <c r="A14" s="182">
        <v>201</v>
      </c>
      <c r="B14" s="42" t="s">
        <v>62</v>
      </c>
      <c r="C14" s="42"/>
      <c r="D14" s="162"/>
      <c r="E14" s="113" t="s">
        <v>63</v>
      </c>
      <c r="F14" s="212">
        <f t="shared" si="0"/>
        <v>16.85</v>
      </c>
      <c r="G14" s="212">
        <f>SUM(G15)</f>
        <v>16.85</v>
      </c>
      <c r="H14" s="212">
        <f>SUM(H15)</f>
        <v>0</v>
      </c>
      <c r="I14" s="186"/>
      <c r="J14" s="186"/>
    </row>
    <row r="15" spans="1:10" ht="22.5" customHeight="1">
      <c r="A15" s="182">
        <v>201</v>
      </c>
      <c r="B15" s="42" t="s">
        <v>62</v>
      </c>
      <c r="C15" s="42" t="s">
        <v>60</v>
      </c>
      <c r="D15" s="162"/>
      <c r="E15" s="113" t="s">
        <v>64</v>
      </c>
      <c r="F15" s="212">
        <f t="shared" si="0"/>
        <v>16.85</v>
      </c>
      <c r="G15" s="238">
        <v>16.85</v>
      </c>
      <c r="H15" s="240"/>
      <c r="I15" s="186"/>
      <c r="J15" s="186"/>
    </row>
    <row r="16" spans="1:10" ht="22.5" customHeight="1">
      <c r="A16" s="182">
        <v>208</v>
      </c>
      <c r="B16" s="42"/>
      <c r="C16" s="42"/>
      <c r="D16" s="162"/>
      <c r="E16" s="113" t="s">
        <v>65</v>
      </c>
      <c r="F16" s="212">
        <f t="shared" si="0"/>
        <v>52.77</v>
      </c>
      <c r="G16" s="212">
        <f>G17+G20</f>
        <v>52.77</v>
      </c>
      <c r="H16" s="212">
        <f>H17+H20</f>
        <v>0</v>
      </c>
      <c r="I16" s="186"/>
      <c r="J16" s="186"/>
    </row>
    <row r="17" spans="1:10" ht="22.5" customHeight="1">
      <c r="A17" s="182">
        <v>208</v>
      </c>
      <c r="B17" s="42" t="s">
        <v>66</v>
      </c>
      <c r="C17" s="42"/>
      <c r="D17" s="162"/>
      <c r="E17" s="113" t="s">
        <v>67</v>
      </c>
      <c r="F17" s="212">
        <f t="shared" si="0"/>
        <v>35.85</v>
      </c>
      <c r="G17" s="212">
        <f>SUM(G18:G19)</f>
        <v>35.85</v>
      </c>
      <c r="H17" s="212">
        <f>SUM(H18:H19)</f>
        <v>0</v>
      </c>
      <c r="I17" s="186"/>
      <c r="J17" s="186"/>
    </row>
    <row r="18" spans="1:10" ht="22.5" customHeight="1">
      <c r="A18" s="182">
        <v>208</v>
      </c>
      <c r="B18" s="42" t="s">
        <v>66</v>
      </c>
      <c r="C18" s="42" t="s">
        <v>66</v>
      </c>
      <c r="D18" s="162"/>
      <c r="E18" s="113" t="s">
        <v>68</v>
      </c>
      <c r="F18" s="212">
        <f t="shared" si="0"/>
        <v>34.1</v>
      </c>
      <c r="G18" s="238">
        <v>34.1</v>
      </c>
      <c r="H18" s="239"/>
      <c r="I18" s="186"/>
      <c r="J18" s="186"/>
    </row>
    <row r="19" spans="1:10" ht="22.5" customHeight="1">
      <c r="A19" s="182" t="s">
        <v>238</v>
      </c>
      <c r="B19" s="42" t="s">
        <v>66</v>
      </c>
      <c r="C19" s="42" t="s">
        <v>62</v>
      </c>
      <c r="D19" s="162"/>
      <c r="E19" s="113" t="s">
        <v>242</v>
      </c>
      <c r="F19" s="212">
        <f t="shared" si="0"/>
        <v>1.75</v>
      </c>
      <c r="G19" s="238">
        <v>1.75</v>
      </c>
      <c r="H19" s="239"/>
      <c r="I19" s="186"/>
      <c r="J19" s="186"/>
    </row>
    <row r="20" spans="1:10" ht="22.5" customHeight="1">
      <c r="A20" s="182">
        <v>208</v>
      </c>
      <c r="B20" s="42" t="s">
        <v>69</v>
      </c>
      <c r="C20" s="42"/>
      <c r="D20" s="162"/>
      <c r="E20" s="113" t="s">
        <v>70</v>
      </c>
      <c r="F20" s="212">
        <f t="shared" si="0"/>
        <v>16.92</v>
      </c>
      <c r="G20" s="212">
        <f>G21</f>
        <v>16.92</v>
      </c>
      <c r="H20" s="212">
        <f>H21</f>
        <v>0</v>
      </c>
      <c r="I20" s="186"/>
      <c r="J20" s="186"/>
    </row>
    <row r="21" spans="1:10" ht="22.5" customHeight="1">
      <c r="A21" s="182">
        <v>208</v>
      </c>
      <c r="B21" s="42" t="s">
        <v>69</v>
      </c>
      <c r="C21" s="42" t="s">
        <v>71</v>
      </c>
      <c r="D21" s="162"/>
      <c r="E21" s="113" t="s">
        <v>72</v>
      </c>
      <c r="F21" s="212">
        <f t="shared" si="0"/>
        <v>16.92</v>
      </c>
      <c r="G21" s="238">
        <v>16.92</v>
      </c>
      <c r="H21" s="239"/>
      <c r="I21" s="186"/>
      <c r="J21" s="186"/>
    </row>
    <row r="22" spans="1:10" ht="22.5" customHeight="1">
      <c r="A22" s="182">
        <v>210</v>
      </c>
      <c r="B22" s="42"/>
      <c r="C22" s="42"/>
      <c r="D22" s="162"/>
      <c r="E22" s="113" t="s">
        <v>73</v>
      </c>
      <c r="F22" s="212">
        <f t="shared" si="0"/>
        <v>38.879999999999995</v>
      </c>
      <c r="G22" s="212">
        <f>G23+G25</f>
        <v>38.879999999999995</v>
      </c>
      <c r="H22" s="212">
        <f>H23+H25</f>
        <v>0</v>
      </c>
      <c r="I22" s="186"/>
      <c r="J22" s="186"/>
    </row>
    <row r="23" spans="1:10" ht="22.5" customHeight="1">
      <c r="A23" s="182">
        <v>210</v>
      </c>
      <c r="B23" s="183" t="s">
        <v>74</v>
      </c>
      <c r="C23" s="183"/>
      <c r="D23" s="162"/>
      <c r="E23" s="113" t="s">
        <v>75</v>
      </c>
      <c r="F23" s="212">
        <f t="shared" si="0"/>
        <v>23.58</v>
      </c>
      <c r="G23" s="212">
        <f>SUM(G24:G24)</f>
        <v>23.58</v>
      </c>
      <c r="H23" s="212">
        <f>SUM(H24:H24)</f>
        <v>0</v>
      </c>
      <c r="I23" s="186"/>
      <c r="J23" s="186"/>
    </row>
    <row r="24" spans="1:10" ht="22.5" customHeight="1">
      <c r="A24" s="182">
        <v>210</v>
      </c>
      <c r="B24" s="183" t="s">
        <v>74</v>
      </c>
      <c r="C24" s="183" t="s">
        <v>76</v>
      </c>
      <c r="D24" s="162"/>
      <c r="E24" s="113" t="s">
        <v>77</v>
      </c>
      <c r="F24" s="212">
        <f t="shared" si="0"/>
        <v>23.58</v>
      </c>
      <c r="G24" s="238">
        <v>23.58</v>
      </c>
      <c r="H24" s="239"/>
      <c r="I24" s="186"/>
      <c r="J24" s="186"/>
    </row>
    <row r="25" spans="1:10" ht="22.5" customHeight="1">
      <c r="A25" s="182">
        <v>210</v>
      </c>
      <c r="B25" s="183" t="s">
        <v>78</v>
      </c>
      <c r="C25" s="183"/>
      <c r="D25" s="162"/>
      <c r="E25" s="113" t="s">
        <v>79</v>
      </c>
      <c r="F25" s="212">
        <f t="shared" si="0"/>
        <v>15.3</v>
      </c>
      <c r="G25" s="212">
        <f>SUM(G26:G27)</f>
        <v>15.3</v>
      </c>
      <c r="H25" s="212">
        <f>SUM(H26:H27)</f>
        <v>0</v>
      </c>
      <c r="I25" s="186"/>
      <c r="J25" s="186"/>
    </row>
    <row r="26" spans="1:10" ht="22.5" customHeight="1">
      <c r="A26" s="182">
        <v>210</v>
      </c>
      <c r="B26" s="183" t="s">
        <v>78</v>
      </c>
      <c r="C26" s="183" t="s">
        <v>60</v>
      </c>
      <c r="D26" s="162"/>
      <c r="E26" s="113" t="s">
        <v>80</v>
      </c>
      <c r="F26" s="212">
        <f t="shared" si="0"/>
        <v>13.13</v>
      </c>
      <c r="G26" s="238">
        <v>13.13</v>
      </c>
      <c r="H26" s="239"/>
      <c r="I26" s="186"/>
      <c r="J26" s="186"/>
    </row>
    <row r="27" spans="1:10" ht="22.5" customHeight="1">
      <c r="A27" s="182">
        <v>210</v>
      </c>
      <c r="B27" s="183" t="s">
        <v>78</v>
      </c>
      <c r="C27" s="183" t="s">
        <v>71</v>
      </c>
      <c r="D27" s="162"/>
      <c r="E27" s="113" t="s">
        <v>81</v>
      </c>
      <c r="F27" s="212">
        <f t="shared" si="0"/>
        <v>2.17</v>
      </c>
      <c r="G27" s="238">
        <v>2.17</v>
      </c>
      <c r="H27" s="239"/>
      <c r="I27" s="186"/>
      <c r="J27" s="186"/>
    </row>
    <row r="28" spans="1:10" ht="22.5" customHeight="1">
      <c r="A28" s="182">
        <v>213</v>
      </c>
      <c r="B28" s="183"/>
      <c r="C28" s="183"/>
      <c r="D28" s="162"/>
      <c r="E28" s="113" t="s">
        <v>82</v>
      </c>
      <c r="F28" s="212">
        <f t="shared" si="0"/>
        <v>150.37</v>
      </c>
      <c r="G28" s="212">
        <f>G29</f>
        <v>89.37</v>
      </c>
      <c r="H28" s="212">
        <f>H29</f>
        <v>61</v>
      </c>
      <c r="I28" s="186"/>
      <c r="J28" s="186"/>
    </row>
    <row r="29" spans="1:10" ht="22.5" customHeight="1">
      <c r="A29" s="182">
        <v>213</v>
      </c>
      <c r="B29" s="183" t="s">
        <v>74</v>
      </c>
      <c r="C29" s="183"/>
      <c r="D29" s="162"/>
      <c r="E29" s="113" t="s">
        <v>84</v>
      </c>
      <c r="F29" s="212">
        <f t="shared" si="0"/>
        <v>150.37</v>
      </c>
      <c r="G29" s="212">
        <f>G30</f>
        <v>89.37</v>
      </c>
      <c r="H29" s="212">
        <f>H30</f>
        <v>61</v>
      </c>
      <c r="I29" s="186"/>
      <c r="J29" s="186"/>
    </row>
    <row r="30" spans="1:10" ht="22.5" customHeight="1">
      <c r="A30" s="182">
        <v>213</v>
      </c>
      <c r="B30" s="183" t="s">
        <v>74</v>
      </c>
      <c r="C30" s="183" t="s">
        <v>66</v>
      </c>
      <c r="D30" s="162"/>
      <c r="E30" s="113" t="s">
        <v>85</v>
      </c>
      <c r="F30" s="212">
        <f t="shared" si="0"/>
        <v>150.37</v>
      </c>
      <c r="G30" s="238">
        <v>89.37</v>
      </c>
      <c r="H30" s="239">
        <v>61</v>
      </c>
      <c r="I30" s="186"/>
      <c r="J30" s="186"/>
    </row>
    <row r="31" spans="1:10" ht="22.5" customHeight="1">
      <c r="A31" s="182">
        <v>221</v>
      </c>
      <c r="B31" s="183"/>
      <c r="C31" s="183"/>
      <c r="D31" s="162"/>
      <c r="E31" s="113" t="s">
        <v>86</v>
      </c>
      <c r="F31" s="212">
        <f t="shared" si="0"/>
        <v>20.47</v>
      </c>
      <c r="G31" s="212">
        <f>G32</f>
        <v>20.47</v>
      </c>
      <c r="H31" s="237"/>
      <c r="I31" s="186"/>
      <c r="J31" s="186"/>
    </row>
    <row r="32" spans="1:10" ht="22.5" customHeight="1">
      <c r="A32" s="162">
        <v>221</v>
      </c>
      <c r="B32" s="162" t="s">
        <v>71</v>
      </c>
      <c r="C32" s="162"/>
      <c r="D32" s="162"/>
      <c r="E32" s="162" t="s">
        <v>87</v>
      </c>
      <c r="F32" s="212">
        <f t="shared" si="0"/>
        <v>20.47</v>
      </c>
      <c r="G32" s="212">
        <f>G33</f>
        <v>20.47</v>
      </c>
      <c r="H32" s="237"/>
      <c r="I32" s="186"/>
      <c r="J32" s="186"/>
    </row>
    <row r="33" spans="1:10" ht="22.5" customHeight="1">
      <c r="A33" s="162">
        <v>221</v>
      </c>
      <c r="B33" s="162" t="s">
        <v>71</v>
      </c>
      <c r="C33" s="162" t="s">
        <v>60</v>
      </c>
      <c r="D33" s="162"/>
      <c r="E33" s="162" t="s">
        <v>88</v>
      </c>
      <c r="F33" s="212">
        <f t="shared" si="0"/>
        <v>20.47</v>
      </c>
      <c r="G33" s="238">
        <v>20.47</v>
      </c>
      <c r="H33" s="239"/>
      <c r="I33" s="186"/>
      <c r="J33" s="18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</sheetData>
  <sheetProtection sheet="1" selectLockedCells="1"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0.54" bottom="0.72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D14" sqref="D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5" width="12.25390625" style="120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9" t="s">
        <v>96</v>
      </c>
    </row>
    <row r="2" spans="1:34" ht="20.25" customHeight="1">
      <c r="A2" s="149"/>
      <c r="B2" s="149"/>
      <c r="C2" s="149"/>
      <c r="D2" s="150"/>
      <c r="E2" s="150"/>
      <c r="F2" s="149"/>
      <c r="G2" s="149"/>
      <c r="H2" s="35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20.25" customHeight="1">
      <c r="A3" s="273" t="s">
        <v>97</v>
      </c>
      <c r="B3" s="273"/>
      <c r="C3" s="273"/>
      <c r="D3" s="273"/>
      <c r="E3" s="273"/>
      <c r="F3" s="273"/>
      <c r="G3" s="273"/>
      <c r="H3" s="273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</row>
    <row r="4" spans="1:34" ht="20.25" customHeight="1">
      <c r="A4" s="99"/>
      <c r="B4" s="99"/>
      <c r="C4" s="33"/>
      <c r="D4" s="100"/>
      <c r="E4" s="100"/>
      <c r="F4" s="33"/>
      <c r="G4" s="33"/>
      <c r="H4" s="7" t="s">
        <v>2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</row>
    <row r="5" spans="1:34" ht="20.25" customHeight="1">
      <c r="A5" s="151" t="s">
        <v>3</v>
      </c>
      <c r="B5" s="151"/>
      <c r="C5" s="151" t="s">
        <v>4</v>
      </c>
      <c r="D5" s="152"/>
      <c r="E5" s="152"/>
      <c r="F5" s="151"/>
      <c r="G5" s="151"/>
      <c r="H5" s="151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spans="1:34" s="148" customFormat="1" ht="37.5" customHeight="1">
      <c r="A6" s="153" t="s">
        <v>5</v>
      </c>
      <c r="B6" s="104" t="s">
        <v>272</v>
      </c>
      <c r="C6" s="153" t="s">
        <v>5</v>
      </c>
      <c r="D6" s="153" t="s">
        <v>32</v>
      </c>
      <c r="E6" s="104" t="s">
        <v>98</v>
      </c>
      <c r="F6" s="154" t="s">
        <v>99</v>
      </c>
      <c r="G6" s="153" t="s">
        <v>100</v>
      </c>
      <c r="H6" s="154" t="s">
        <v>101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</row>
    <row r="7" spans="1:34" ht="24.75" customHeight="1">
      <c r="A7" s="155" t="s">
        <v>102</v>
      </c>
      <c r="B7" s="156">
        <v>531.69</v>
      </c>
      <c r="C7" s="157" t="s">
        <v>103</v>
      </c>
      <c r="D7" s="156">
        <v>531.69</v>
      </c>
      <c r="E7" s="156">
        <v>531.69</v>
      </c>
      <c r="F7" s="156"/>
      <c r="G7" s="156"/>
      <c r="H7" s="15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8" spans="1:34" ht="24.75" customHeight="1">
      <c r="A8" s="155" t="s">
        <v>104</v>
      </c>
      <c r="B8" s="156">
        <v>531.69</v>
      </c>
      <c r="C8" s="158" t="s">
        <v>7</v>
      </c>
      <c r="D8" s="103">
        <v>269.2</v>
      </c>
      <c r="E8" s="103">
        <v>269.2</v>
      </c>
      <c r="F8" s="159"/>
      <c r="G8" s="159"/>
      <c r="H8" s="15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</row>
    <row r="9" spans="1:34" ht="24.75" customHeight="1">
      <c r="A9" s="155" t="s">
        <v>105</v>
      </c>
      <c r="B9" s="156"/>
      <c r="C9" s="158" t="s">
        <v>9</v>
      </c>
      <c r="D9" s="103"/>
      <c r="E9" s="103"/>
      <c r="F9" s="159"/>
      <c r="G9" s="159"/>
      <c r="H9" s="15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</row>
    <row r="10" spans="1:34" ht="24.75" customHeight="1">
      <c r="A10" s="155" t="s">
        <v>106</v>
      </c>
      <c r="B10" s="160"/>
      <c r="C10" s="158" t="s">
        <v>11</v>
      </c>
      <c r="D10" s="103">
        <v>52.77</v>
      </c>
      <c r="E10" s="103">
        <v>52.77</v>
      </c>
      <c r="F10" s="159"/>
      <c r="G10" s="159"/>
      <c r="H10" s="15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</row>
    <row r="11" spans="1:34" ht="24.75" customHeight="1">
      <c r="A11" s="155" t="s">
        <v>107</v>
      </c>
      <c r="B11" s="161"/>
      <c r="C11" s="158" t="s">
        <v>13</v>
      </c>
      <c r="D11" s="103">
        <v>38.88</v>
      </c>
      <c r="E11" s="103">
        <v>38.88</v>
      </c>
      <c r="F11" s="159"/>
      <c r="G11" s="159"/>
      <c r="H11" s="15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</row>
    <row r="12" spans="1:34" ht="24.75" customHeight="1">
      <c r="A12" s="155" t="s">
        <v>104</v>
      </c>
      <c r="B12" s="156"/>
      <c r="C12" s="158" t="s">
        <v>15</v>
      </c>
      <c r="D12" s="103"/>
      <c r="E12" s="103"/>
      <c r="F12" s="159"/>
      <c r="G12" s="159"/>
      <c r="H12" s="15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</row>
    <row r="13" spans="1:34" ht="24.75" customHeight="1">
      <c r="A13" s="155" t="s">
        <v>105</v>
      </c>
      <c r="B13" s="156"/>
      <c r="C13" s="158" t="s">
        <v>17</v>
      </c>
      <c r="D13" s="103">
        <v>150.37</v>
      </c>
      <c r="E13" s="103">
        <v>150.37</v>
      </c>
      <c r="F13" s="159"/>
      <c r="G13" s="159"/>
      <c r="H13" s="15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</row>
    <row r="14" spans="1:34" ht="24.75" customHeight="1">
      <c r="A14" s="155" t="s">
        <v>106</v>
      </c>
      <c r="B14" s="156"/>
      <c r="C14" s="162" t="s">
        <v>18</v>
      </c>
      <c r="D14" s="163">
        <v>20.47</v>
      </c>
      <c r="E14" s="163">
        <v>20.47</v>
      </c>
      <c r="F14" s="159"/>
      <c r="G14" s="159"/>
      <c r="H14" s="15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</row>
    <row r="15" spans="1:34" ht="24.75" customHeight="1">
      <c r="A15" s="155" t="s">
        <v>108</v>
      </c>
      <c r="B15" s="160"/>
      <c r="C15" s="157"/>
      <c r="D15" s="164"/>
      <c r="E15" s="165"/>
      <c r="F15" s="159"/>
      <c r="G15" s="159"/>
      <c r="H15" s="15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</row>
    <row r="16" spans="1:34" ht="24.75" customHeight="1">
      <c r="A16" s="166"/>
      <c r="B16" s="167"/>
      <c r="C16" s="158"/>
      <c r="D16" s="164"/>
      <c r="E16" s="109"/>
      <c r="F16" s="160"/>
      <c r="G16" s="160"/>
      <c r="H16" s="160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</row>
    <row r="17" spans="1:34" ht="24.75" customHeight="1">
      <c r="A17" s="152"/>
      <c r="B17" s="168"/>
      <c r="C17" s="152"/>
      <c r="D17" s="169"/>
      <c r="E17" s="169"/>
      <c r="F17" s="168"/>
      <c r="G17" s="168"/>
      <c r="H17" s="168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</row>
    <row r="18" spans="1:34" ht="24.75" customHeight="1">
      <c r="A18" s="158"/>
      <c r="B18" s="160"/>
      <c r="C18" s="158" t="s">
        <v>109</v>
      </c>
      <c r="D18" s="164"/>
      <c r="E18" s="170"/>
      <c r="F18" s="171"/>
      <c r="G18" s="171"/>
      <c r="H18" s="160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</row>
    <row r="19" spans="1:34" ht="24.75" customHeight="1">
      <c r="A19" s="158"/>
      <c r="B19" s="172"/>
      <c r="C19" s="158"/>
      <c r="D19" s="169"/>
      <c r="E19" s="169"/>
      <c r="F19" s="168"/>
      <c r="G19" s="173"/>
      <c r="H19" s="173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ht="20.25" customHeight="1">
      <c r="A20" s="152" t="s">
        <v>27</v>
      </c>
      <c r="B20" s="160">
        <v>531.69</v>
      </c>
      <c r="C20" s="152" t="s">
        <v>28</v>
      </c>
      <c r="D20" s="160">
        <v>531.69</v>
      </c>
      <c r="E20" s="160">
        <v>531.69</v>
      </c>
      <c r="F20" s="168"/>
      <c r="G20" s="168"/>
      <c r="H20" s="168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ht="20.25" customHeight="1">
      <c r="A21" s="174"/>
      <c r="B21" s="175"/>
      <c r="C21" s="150"/>
      <c r="D21" s="150"/>
      <c r="E21" s="150"/>
      <c r="F21" s="150"/>
      <c r="G21" s="150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30"/>
  <sheetViews>
    <sheetView showZeros="0" workbookViewId="0" topLeftCell="A1">
      <pane xSplit="6" ySplit="6" topLeftCell="BF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H5" sqref="CH5"/>
    </sheetView>
  </sheetViews>
  <sheetFormatPr defaultColWidth="6.875" defaultRowHeight="12.75" customHeight="1"/>
  <cols>
    <col min="1" max="1" width="5.125" style="118" customWidth="1"/>
    <col min="2" max="3" width="4.50390625" style="119" customWidth="1"/>
    <col min="4" max="4" width="5.625" style="120" customWidth="1"/>
    <col min="5" max="5" width="24.125" style="120" customWidth="1"/>
    <col min="6" max="6" width="9.00390625" style="121" customWidth="1"/>
    <col min="7" max="7" width="6.75390625" style="121" customWidth="1"/>
    <col min="8" max="8" width="6.50390625" style="121" customWidth="1"/>
    <col min="9" max="9" width="7.375" style="121" customWidth="1"/>
    <col min="10" max="10" width="8.375" style="121" customWidth="1"/>
    <col min="11" max="11" width="5.00390625" style="121" customWidth="1"/>
    <col min="12" max="12" width="6.125" style="121" customWidth="1"/>
    <col min="13" max="13" width="6.25390625" style="121" customWidth="1"/>
    <col min="14" max="14" width="5.00390625" style="121" customWidth="1"/>
    <col min="15" max="15" width="5.625" style="121" customWidth="1"/>
    <col min="16" max="16" width="5.00390625" style="121" customWidth="1"/>
    <col min="17" max="17" width="5.625" style="121" customWidth="1"/>
    <col min="18" max="18" width="5.875" style="121" customWidth="1"/>
    <col min="19" max="20" width="5.00390625" style="121" customWidth="1"/>
    <col min="21" max="21" width="7.75390625" style="121" customWidth="1"/>
    <col min="22" max="22" width="6.25390625" style="121" customWidth="1"/>
    <col min="23" max="30" width="5.00390625" style="121" customWidth="1"/>
    <col min="31" max="31" width="6.25390625" style="121" customWidth="1"/>
    <col min="32" max="32" width="5.00390625" style="121" customWidth="1"/>
    <col min="33" max="33" width="5.375" style="121" customWidth="1"/>
    <col min="34" max="40" width="5.00390625" style="121" customWidth="1"/>
    <col min="41" max="41" width="5.50390625" style="121" customWidth="1"/>
    <col min="42" max="47" width="5.00390625" style="121" customWidth="1"/>
    <col min="48" max="48" width="6.375" style="121" customWidth="1"/>
    <col min="49" max="49" width="6.00390625" style="121" customWidth="1"/>
    <col min="50" max="53" width="5.00390625" style="121" customWidth="1"/>
    <col min="54" max="54" width="6.25390625" style="121" customWidth="1"/>
    <col min="55" max="55" width="6.00390625" style="121" customWidth="1"/>
    <col min="56" max="59" width="5.00390625" style="121" customWidth="1"/>
    <col min="60" max="60" width="6.75390625" style="121" customWidth="1"/>
    <col min="61" max="68" width="4.875" style="121" customWidth="1"/>
    <col min="69" max="69" width="5.25390625" style="121" customWidth="1"/>
    <col min="70" max="71" width="4.50390625" style="121" customWidth="1"/>
    <col min="72" max="80" width="4.50390625" style="122" customWidth="1"/>
    <col min="81" max="81" width="7.125" style="122" customWidth="1"/>
    <col min="82" max="89" width="4.50390625" style="122" customWidth="1"/>
    <col min="90" max="109" width="4.50390625" style="1" customWidth="1"/>
    <col min="110" max="110" width="8.00390625" style="1" customWidth="1"/>
    <col min="111" max="247" width="6.875" style="1" customWidth="1"/>
    <col min="248" max="16384" width="6.875" style="1" customWidth="1"/>
  </cols>
  <sheetData>
    <row r="1" spans="1:110" ht="19.5" customHeight="1">
      <c r="A1" s="123"/>
      <c r="B1" s="124"/>
      <c r="C1" s="124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7" t="s">
        <v>2</v>
      </c>
      <c r="DF1" s="30"/>
    </row>
    <row r="2" spans="1:110" s="116" customFormat="1" ht="28.5" customHeight="1">
      <c r="A2" s="291" t="s">
        <v>31</v>
      </c>
      <c r="B2" s="291"/>
      <c r="C2" s="291"/>
      <c r="D2" s="291"/>
      <c r="E2" s="291"/>
      <c r="F2" s="274" t="s">
        <v>32</v>
      </c>
      <c r="G2" s="274" t="s">
        <v>110</v>
      </c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111</v>
      </c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90" t="s">
        <v>112</v>
      </c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 t="s">
        <v>113</v>
      </c>
      <c r="BJ2" s="290"/>
      <c r="BK2" s="290"/>
      <c r="BL2" s="290"/>
      <c r="BM2" s="290"/>
      <c r="BN2" s="290" t="s">
        <v>114</v>
      </c>
      <c r="BO2" s="290"/>
      <c r="BP2" s="290"/>
      <c r="BQ2" s="290" t="s">
        <v>115</v>
      </c>
      <c r="BR2" s="290"/>
      <c r="BS2" s="290"/>
      <c r="BT2" s="290" t="s">
        <v>116</v>
      </c>
      <c r="BU2" s="290"/>
      <c r="BV2" s="290"/>
      <c r="BW2" s="290" t="s">
        <v>117</v>
      </c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 t="s">
        <v>118</v>
      </c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 t="s">
        <v>119</v>
      </c>
      <c r="CY2" s="290"/>
      <c r="CZ2" s="290"/>
      <c r="DA2" s="290"/>
      <c r="DB2" s="290"/>
      <c r="DC2" s="290"/>
      <c r="DD2" s="290"/>
      <c r="DE2" s="290"/>
      <c r="DF2" s="30"/>
    </row>
    <row r="3" spans="1:110" s="116" customFormat="1" ht="28.5" customHeight="1">
      <c r="A3" s="127" t="s">
        <v>42</v>
      </c>
      <c r="B3" s="128"/>
      <c r="C3" s="128"/>
      <c r="D3" s="274" t="s">
        <v>43</v>
      </c>
      <c r="E3" s="274" t="s">
        <v>44</v>
      </c>
      <c r="F3" s="274"/>
      <c r="G3" s="274" t="s">
        <v>47</v>
      </c>
      <c r="H3" s="274" t="s">
        <v>120</v>
      </c>
      <c r="I3" s="274" t="s">
        <v>121</v>
      </c>
      <c r="J3" s="274" t="s">
        <v>122</v>
      </c>
      <c r="K3" s="274" t="s">
        <v>124</v>
      </c>
      <c r="L3" s="274" t="s">
        <v>125</v>
      </c>
      <c r="M3" s="274" t="s">
        <v>126</v>
      </c>
      <c r="N3" s="274" t="s">
        <v>127</v>
      </c>
      <c r="O3" s="275" t="s">
        <v>273</v>
      </c>
      <c r="P3" s="275" t="s">
        <v>274</v>
      </c>
      <c r="Q3" s="274" t="s">
        <v>123</v>
      </c>
      <c r="R3" s="275" t="s">
        <v>275</v>
      </c>
      <c r="S3" s="275" t="s">
        <v>276</v>
      </c>
      <c r="T3" s="274" t="s">
        <v>128</v>
      </c>
      <c r="U3" s="274" t="s">
        <v>47</v>
      </c>
      <c r="V3" s="274" t="s">
        <v>129</v>
      </c>
      <c r="W3" s="274" t="s">
        <v>130</v>
      </c>
      <c r="X3" s="274" t="s">
        <v>131</v>
      </c>
      <c r="Y3" s="274" t="s">
        <v>132</v>
      </c>
      <c r="Z3" s="274" t="s">
        <v>133</v>
      </c>
      <c r="AA3" s="274" t="s">
        <v>134</v>
      </c>
      <c r="AB3" s="274" t="s">
        <v>135</v>
      </c>
      <c r="AC3" s="274" t="s">
        <v>136</v>
      </c>
      <c r="AD3" s="274" t="s">
        <v>137</v>
      </c>
      <c r="AE3" s="274" t="s">
        <v>138</v>
      </c>
      <c r="AF3" s="274" t="s">
        <v>139</v>
      </c>
      <c r="AG3" s="274" t="s">
        <v>140</v>
      </c>
      <c r="AH3" s="274" t="s">
        <v>141</v>
      </c>
      <c r="AI3" s="274" t="s">
        <v>142</v>
      </c>
      <c r="AJ3" s="274" t="s">
        <v>143</v>
      </c>
      <c r="AK3" s="274" t="s">
        <v>144</v>
      </c>
      <c r="AL3" s="274" t="s">
        <v>145</v>
      </c>
      <c r="AM3" s="274" t="s">
        <v>146</v>
      </c>
      <c r="AN3" s="274" t="s">
        <v>147</v>
      </c>
      <c r="AO3" s="274" t="s">
        <v>148</v>
      </c>
      <c r="AP3" s="274" t="s">
        <v>149</v>
      </c>
      <c r="AQ3" s="274" t="s">
        <v>150</v>
      </c>
      <c r="AR3" s="274" t="s">
        <v>151</v>
      </c>
      <c r="AS3" s="274" t="s">
        <v>152</v>
      </c>
      <c r="AT3" s="274" t="s">
        <v>153</v>
      </c>
      <c r="AU3" s="274" t="s">
        <v>154</v>
      </c>
      <c r="AV3" s="274" t="s">
        <v>155</v>
      </c>
      <c r="AW3" s="274" t="s">
        <v>47</v>
      </c>
      <c r="AX3" s="274" t="s">
        <v>156</v>
      </c>
      <c r="AY3" s="274" t="s">
        <v>157</v>
      </c>
      <c r="AZ3" s="274" t="s">
        <v>158</v>
      </c>
      <c r="BA3" s="274" t="s">
        <v>159</v>
      </c>
      <c r="BB3" s="274" t="s">
        <v>160</v>
      </c>
      <c r="BC3" s="274" t="s">
        <v>161</v>
      </c>
      <c r="BD3" s="274" t="s">
        <v>277</v>
      </c>
      <c r="BE3" s="274" t="s">
        <v>162</v>
      </c>
      <c r="BF3" s="274" t="s">
        <v>163</v>
      </c>
      <c r="BG3" s="274" t="s">
        <v>278</v>
      </c>
      <c r="BH3" s="274" t="s">
        <v>164</v>
      </c>
      <c r="BI3" s="274" t="s">
        <v>47</v>
      </c>
      <c r="BJ3" s="274" t="s">
        <v>165</v>
      </c>
      <c r="BK3" s="274" t="s">
        <v>166</v>
      </c>
      <c r="BL3" s="274" t="s">
        <v>167</v>
      </c>
      <c r="BM3" s="274" t="s">
        <v>168</v>
      </c>
      <c r="BN3" s="274" t="s">
        <v>47</v>
      </c>
      <c r="BO3" s="274" t="s">
        <v>169</v>
      </c>
      <c r="BP3" s="274" t="s">
        <v>170</v>
      </c>
      <c r="BQ3" s="274" t="s">
        <v>47</v>
      </c>
      <c r="BR3" s="274" t="s">
        <v>171</v>
      </c>
      <c r="BS3" s="274" t="s">
        <v>172</v>
      </c>
      <c r="BT3" s="274" t="s">
        <v>47</v>
      </c>
      <c r="BU3" s="274" t="s">
        <v>173</v>
      </c>
      <c r="BV3" s="274" t="s">
        <v>174</v>
      </c>
      <c r="BW3" s="274" t="s">
        <v>47</v>
      </c>
      <c r="BX3" s="274" t="s">
        <v>175</v>
      </c>
      <c r="BY3" s="274" t="s">
        <v>176</v>
      </c>
      <c r="BZ3" s="274" t="s">
        <v>177</v>
      </c>
      <c r="CA3" s="270" t="s">
        <v>178</v>
      </c>
      <c r="CB3" s="270" t="s">
        <v>179</v>
      </c>
      <c r="CC3" s="270" t="s">
        <v>180</v>
      </c>
      <c r="CD3" s="270" t="s">
        <v>181</v>
      </c>
      <c r="CE3" s="270" t="s">
        <v>182</v>
      </c>
      <c r="CF3" s="270" t="s">
        <v>183</v>
      </c>
      <c r="CG3" s="270" t="s">
        <v>184</v>
      </c>
      <c r="CH3" s="274" t="s">
        <v>47</v>
      </c>
      <c r="CI3" s="274" t="s">
        <v>175</v>
      </c>
      <c r="CJ3" s="274" t="s">
        <v>176</v>
      </c>
      <c r="CK3" s="274" t="s">
        <v>177</v>
      </c>
      <c r="CL3" s="274" t="s">
        <v>178</v>
      </c>
      <c r="CM3" s="274" t="s">
        <v>179</v>
      </c>
      <c r="CN3" s="274" t="s">
        <v>180</v>
      </c>
      <c r="CO3" s="274" t="s">
        <v>181</v>
      </c>
      <c r="CP3" s="274" t="s">
        <v>185</v>
      </c>
      <c r="CQ3" s="274" t="s">
        <v>186</v>
      </c>
      <c r="CR3" s="274" t="s">
        <v>187</v>
      </c>
      <c r="CS3" s="274" t="s">
        <v>188</v>
      </c>
      <c r="CT3" s="274" t="s">
        <v>182</v>
      </c>
      <c r="CU3" s="274" t="s">
        <v>183</v>
      </c>
      <c r="CV3" s="274" t="s">
        <v>189</v>
      </c>
      <c r="CW3" s="274" t="s">
        <v>118</v>
      </c>
      <c r="CX3" s="274" t="s">
        <v>47</v>
      </c>
      <c r="CY3" s="274" t="s">
        <v>190</v>
      </c>
      <c r="CZ3" s="274" t="s">
        <v>191</v>
      </c>
      <c r="DA3" s="274" t="s">
        <v>192</v>
      </c>
      <c r="DB3" s="274" t="s">
        <v>193</v>
      </c>
      <c r="DC3" s="274" t="s">
        <v>194</v>
      </c>
      <c r="DD3" s="274" t="s">
        <v>195</v>
      </c>
      <c r="DE3" s="274"/>
      <c r="DF3" s="30"/>
    </row>
    <row r="4" spans="1:110" s="116" customFormat="1" ht="36.75" customHeight="1">
      <c r="A4" s="206" t="s">
        <v>52</v>
      </c>
      <c r="B4" s="206" t="s">
        <v>53</v>
      </c>
      <c r="C4" s="206" t="s">
        <v>54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1"/>
      <c r="P4" s="271"/>
      <c r="Q4" s="274"/>
      <c r="R4" s="271"/>
      <c r="S4" s="271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0"/>
      <c r="CB4" s="270"/>
      <c r="CC4" s="270"/>
      <c r="CD4" s="270"/>
      <c r="CE4" s="270"/>
      <c r="CF4" s="270"/>
      <c r="CG4" s="270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30"/>
    </row>
    <row r="5" spans="1:110" s="116" customFormat="1" ht="22.5" customHeight="1">
      <c r="A5" s="206"/>
      <c r="B5" s="206"/>
      <c r="C5" s="206"/>
      <c r="D5" s="14">
        <v>919160</v>
      </c>
      <c r="E5" s="103" t="s">
        <v>56</v>
      </c>
      <c r="F5" s="242">
        <f aca="true" t="shared" si="0" ref="F5:F10">G5+U5+AW5+CH5</f>
        <v>531.69</v>
      </c>
      <c r="G5" s="242">
        <f>SUM(H5:T5)</f>
        <v>275.79</v>
      </c>
      <c r="H5" s="242">
        <f aca="true" t="shared" si="1" ref="H5:T5">H6+H13+H19+H25+H28</f>
        <v>97.35</v>
      </c>
      <c r="I5" s="242">
        <f t="shared" si="1"/>
        <v>82.04</v>
      </c>
      <c r="J5" s="242">
        <f t="shared" si="1"/>
        <v>6.57</v>
      </c>
      <c r="K5" s="242">
        <f t="shared" si="1"/>
        <v>0</v>
      </c>
      <c r="L5" s="242">
        <f t="shared" si="1"/>
        <v>12.86</v>
      </c>
      <c r="M5" s="242">
        <f t="shared" si="1"/>
        <v>34.1</v>
      </c>
      <c r="N5" s="242">
        <f t="shared" si="1"/>
        <v>1.75</v>
      </c>
      <c r="O5" s="242">
        <f>O6+O13+O19+O25+O28</f>
        <v>11.15</v>
      </c>
      <c r="P5" s="242">
        <f>P6+P13+P19+P25+P28</f>
        <v>4.15</v>
      </c>
      <c r="Q5" s="242">
        <f>Q6+Q13+Q19+Q25+Q28</f>
        <v>1.25</v>
      </c>
      <c r="R5" s="242">
        <f>R6+R13+R19+R25+R28</f>
        <v>20.47</v>
      </c>
      <c r="S5" s="242">
        <f>S6+S13+S19+S25+S28</f>
        <v>0</v>
      </c>
      <c r="T5" s="242">
        <f t="shared" si="1"/>
        <v>4.1</v>
      </c>
      <c r="U5" s="242">
        <f>SUM(V5:AV5)</f>
        <v>151.15</v>
      </c>
      <c r="V5" s="242">
        <f aca="true" t="shared" si="2" ref="V5:AV5">V6+V13+V19+V25+V28</f>
        <v>50.3</v>
      </c>
      <c r="W5" s="242">
        <f t="shared" si="2"/>
        <v>0</v>
      </c>
      <c r="X5" s="242">
        <f t="shared" si="2"/>
        <v>0</v>
      </c>
      <c r="Y5" s="242">
        <f t="shared" si="2"/>
        <v>0</v>
      </c>
      <c r="Z5" s="242">
        <f t="shared" si="2"/>
        <v>1</v>
      </c>
      <c r="AA5" s="242">
        <f t="shared" si="2"/>
        <v>1.2</v>
      </c>
      <c r="AB5" s="242">
        <f t="shared" si="2"/>
        <v>2</v>
      </c>
      <c r="AC5" s="242">
        <f t="shared" si="2"/>
        <v>0</v>
      </c>
      <c r="AD5" s="242">
        <f t="shared" si="2"/>
        <v>0</v>
      </c>
      <c r="AE5" s="242">
        <f t="shared" si="2"/>
        <v>5</v>
      </c>
      <c r="AF5" s="242">
        <f t="shared" si="2"/>
        <v>0</v>
      </c>
      <c r="AG5" s="242">
        <f t="shared" si="2"/>
        <v>10</v>
      </c>
      <c r="AH5" s="242">
        <f t="shared" si="2"/>
        <v>0</v>
      </c>
      <c r="AI5" s="242">
        <f t="shared" si="2"/>
        <v>3.9299999999999997</v>
      </c>
      <c r="AJ5" s="242">
        <f t="shared" si="2"/>
        <v>0</v>
      </c>
      <c r="AK5" s="242">
        <f t="shared" si="2"/>
        <v>6</v>
      </c>
      <c r="AL5" s="242">
        <f t="shared" si="2"/>
        <v>0</v>
      </c>
      <c r="AM5" s="242">
        <f t="shared" si="2"/>
        <v>0</v>
      </c>
      <c r="AN5" s="242">
        <f t="shared" si="2"/>
        <v>0</v>
      </c>
      <c r="AO5" s="242">
        <f t="shared" si="2"/>
        <v>0</v>
      </c>
      <c r="AP5" s="242">
        <f t="shared" si="2"/>
        <v>0</v>
      </c>
      <c r="AQ5" s="242">
        <f t="shared" si="2"/>
        <v>1.72</v>
      </c>
      <c r="AR5" s="242">
        <f t="shared" si="2"/>
        <v>0</v>
      </c>
      <c r="AS5" s="242">
        <f t="shared" si="2"/>
        <v>0</v>
      </c>
      <c r="AT5" s="242">
        <f t="shared" si="2"/>
        <v>0</v>
      </c>
      <c r="AU5" s="242">
        <f t="shared" si="2"/>
        <v>0</v>
      </c>
      <c r="AV5" s="242">
        <f t="shared" si="2"/>
        <v>70</v>
      </c>
      <c r="AW5" s="242">
        <f>SUM(AX5:BH5)</f>
        <v>101.75</v>
      </c>
      <c r="AX5" s="242">
        <f aca="true" t="shared" si="3" ref="AX5:BH5">AX6+AX13+AX19+AX25+AX28</f>
        <v>0</v>
      </c>
      <c r="AY5" s="242">
        <f t="shared" si="3"/>
        <v>0</v>
      </c>
      <c r="AZ5" s="242">
        <f t="shared" si="3"/>
        <v>0</v>
      </c>
      <c r="BA5" s="242">
        <f t="shared" si="3"/>
        <v>0</v>
      </c>
      <c r="BB5" s="242">
        <f t="shared" si="3"/>
        <v>0</v>
      </c>
      <c r="BC5" s="242">
        <f t="shared" si="3"/>
        <v>16.92</v>
      </c>
      <c r="BD5" s="242">
        <f t="shared" si="3"/>
        <v>0</v>
      </c>
      <c r="BE5" s="242">
        <f t="shared" si="3"/>
        <v>0</v>
      </c>
      <c r="BF5" s="242">
        <f t="shared" si="3"/>
        <v>0.15</v>
      </c>
      <c r="BG5" s="242">
        <f t="shared" si="3"/>
        <v>0</v>
      </c>
      <c r="BH5" s="242">
        <f t="shared" si="3"/>
        <v>84.67999999999999</v>
      </c>
      <c r="BI5" s="131"/>
      <c r="BJ5" s="131"/>
      <c r="BK5" s="131"/>
      <c r="BL5" s="131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260">
        <v>3</v>
      </c>
      <c r="CI5" s="260"/>
      <c r="CJ5" s="260">
        <v>3</v>
      </c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14"/>
      <c r="CY5" s="14"/>
      <c r="CZ5" s="14"/>
      <c r="DA5" s="14"/>
      <c r="DB5" s="14"/>
      <c r="DC5" s="14"/>
      <c r="DD5" s="14"/>
      <c r="DE5" s="14"/>
      <c r="DF5" s="30"/>
    </row>
    <row r="6" spans="1:110" s="116" customFormat="1" ht="13.5" customHeight="1">
      <c r="A6" s="129">
        <v>201</v>
      </c>
      <c r="B6" s="130"/>
      <c r="C6" s="130"/>
      <c r="D6" s="130"/>
      <c r="E6" s="108" t="s">
        <v>57</v>
      </c>
      <c r="F6" s="242">
        <f t="shared" si="0"/>
        <v>269.2</v>
      </c>
      <c r="G6" s="242">
        <f aca="true" t="shared" si="4" ref="G6:G30">SUM(H6:T6)</f>
        <v>180.51000000000002</v>
      </c>
      <c r="H6" s="242">
        <f aca="true" t="shared" si="5" ref="H6:BH6">H7+H11</f>
        <v>87.6</v>
      </c>
      <c r="I6" s="242">
        <f t="shared" si="5"/>
        <v>71.39</v>
      </c>
      <c r="J6" s="242">
        <f t="shared" si="5"/>
        <v>5.76</v>
      </c>
      <c r="K6" s="242">
        <f t="shared" si="5"/>
        <v>0</v>
      </c>
      <c r="L6" s="242">
        <f t="shared" si="5"/>
        <v>12.86</v>
      </c>
      <c r="M6" s="242">
        <f t="shared" si="5"/>
        <v>0</v>
      </c>
      <c r="N6" s="242">
        <f t="shared" si="5"/>
        <v>0</v>
      </c>
      <c r="O6" s="242">
        <f t="shared" si="5"/>
        <v>0</v>
      </c>
      <c r="P6" s="242">
        <f t="shared" si="5"/>
        <v>0</v>
      </c>
      <c r="Q6" s="242">
        <f t="shared" si="5"/>
        <v>0.9</v>
      </c>
      <c r="R6" s="242">
        <f t="shared" si="5"/>
        <v>0</v>
      </c>
      <c r="S6" s="242">
        <f t="shared" si="5"/>
        <v>0</v>
      </c>
      <c r="T6" s="242">
        <f t="shared" si="5"/>
        <v>2</v>
      </c>
      <c r="U6" s="242">
        <f aca="true" t="shared" si="6" ref="U6:U30">SUM(V6:AV6)</f>
        <v>81.17</v>
      </c>
      <c r="V6" s="242">
        <f t="shared" si="5"/>
        <v>20.5</v>
      </c>
      <c r="W6" s="242">
        <f t="shared" si="5"/>
        <v>0</v>
      </c>
      <c r="X6" s="242">
        <f t="shared" si="5"/>
        <v>0</v>
      </c>
      <c r="Y6" s="242">
        <f t="shared" si="5"/>
        <v>0</v>
      </c>
      <c r="Z6" s="242">
        <f t="shared" si="5"/>
        <v>1</v>
      </c>
      <c r="AA6" s="242">
        <f t="shared" si="5"/>
        <v>1.2</v>
      </c>
      <c r="AB6" s="242">
        <f t="shared" si="5"/>
        <v>2</v>
      </c>
      <c r="AC6" s="242">
        <f t="shared" si="5"/>
        <v>0</v>
      </c>
      <c r="AD6" s="242">
        <f t="shared" si="5"/>
        <v>0</v>
      </c>
      <c r="AE6" s="242">
        <f t="shared" si="5"/>
        <v>5</v>
      </c>
      <c r="AF6" s="242">
        <f t="shared" si="5"/>
        <v>0</v>
      </c>
      <c r="AG6" s="242">
        <f t="shared" si="5"/>
        <v>10</v>
      </c>
      <c r="AH6" s="242">
        <f t="shared" si="5"/>
        <v>0</v>
      </c>
      <c r="AI6" s="242">
        <f t="shared" si="5"/>
        <v>3.9299999999999997</v>
      </c>
      <c r="AJ6" s="242">
        <f t="shared" si="5"/>
        <v>0</v>
      </c>
      <c r="AK6" s="242">
        <f t="shared" si="5"/>
        <v>6</v>
      </c>
      <c r="AL6" s="242">
        <f t="shared" si="5"/>
        <v>0</v>
      </c>
      <c r="AM6" s="242">
        <f t="shared" si="5"/>
        <v>0</v>
      </c>
      <c r="AN6" s="242">
        <f t="shared" si="5"/>
        <v>0</v>
      </c>
      <c r="AO6" s="242">
        <f t="shared" si="5"/>
        <v>0</v>
      </c>
      <c r="AP6" s="242">
        <f t="shared" si="5"/>
        <v>0</v>
      </c>
      <c r="AQ6" s="242">
        <f t="shared" si="5"/>
        <v>1.54</v>
      </c>
      <c r="AR6" s="242">
        <f t="shared" si="5"/>
        <v>0</v>
      </c>
      <c r="AS6" s="242">
        <f t="shared" si="5"/>
        <v>0</v>
      </c>
      <c r="AT6" s="242">
        <f t="shared" si="5"/>
        <v>0</v>
      </c>
      <c r="AU6" s="242">
        <f t="shared" si="5"/>
        <v>0</v>
      </c>
      <c r="AV6" s="242">
        <f t="shared" si="5"/>
        <v>30</v>
      </c>
      <c r="AW6" s="242">
        <f aca="true" t="shared" si="7" ref="AW6:AW24">SUM(AX6:BH6)</f>
        <v>4.5200000000000005</v>
      </c>
      <c r="AX6" s="242">
        <f t="shared" si="5"/>
        <v>0</v>
      </c>
      <c r="AY6" s="242">
        <f t="shared" si="5"/>
        <v>0</v>
      </c>
      <c r="AZ6" s="242">
        <f t="shared" si="5"/>
        <v>0</v>
      </c>
      <c r="BA6" s="242">
        <f t="shared" si="5"/>
        <v>0</v>
      </c>
      <c r="BB6" s="242">
        <f t="shared" si="5"/>
        <v>0</v>
      </c>
      <c r="BC6" s="242">
        <f t="shared" si="5"/>
        <v>0</v>
      </c>
      <c r="BD6" s="242">
        <f t="shared" si="5"/>
        <v>0</v>
      </c>
      <c r="BE6" s="242">
        <f t="shared" si="5"/>
        <v>0</v>
      </c>
      <c r="BF6" s="242">
        <f t="shared" si="5"/>
        <v>0.11</v>
      </c>
      <c r="BG6" s="242">
        <f t="shared" si="5"/>
        <v>0</v>
      </c>
      <c r="BH6" s="242">
        <f t="shared" si="5"/>
        <v>4.41</v>
      </c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243">
        <v>3</v>
      </c>
      <c r="CI6" s="243"/>
      <c r="CJ6" s="243">
        <v>3</v>
      </c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134"/>
      <c r="CY6" s="134"/>
      <c r="CZ6" s="134"/>
      <c r="DA6" s="134"/>
      <c r="DB6" s="134"/>
      <c r="DC6" s="134"/>
      <c r="DD6" s="134"/>
      <c r="DE6" s="134"/>
      <c r="DF6" s="142"/>
    </row>
    <row r="7" spans="1:109" s="116" customFormat="1" ht="13.5" customHeight="1">
      <c r="A7" s="129">
        <v>201</v>
      </c>
      <c r="B7" s="132" t="s">
        <v>58</v>
      </c>
      <c r="C7" s="132"/>
      <c r="D7" s="133"/>
      <c r="E7" s="112" t="s">
        <v>59</v>
      </c>
      <c r="F7" s="242">
        <f t="shared" si="0"/>
        <v>252.35000000000002</v>
      </c>
      <c r="G7" s="242">
        <f t="shared" si="4"/>
        <v>166.19000000000003</v>
      </c>
      <c r="H7" s="242">
        <f aca="true" t="shared" si="8" ref="H7:BH7">SUM(H8:H10)</f>
        <v>80.92</v>
      </c>
      <c r="I7" s="242">
        <f t="shared" si="8"/>
        <v>64.31</v>
      </c>
      <c r="J7" s="242">
        <f t="shared" si="8"/>
        <v>5.2</v>
      </c>
      <c r="K7" s="242">
        <f t="shared" si="8"/>
        <v>0</v>
      </c>
      <c r="L7" s="242">
        <f t="shared" si="8"/>
        <v>12.86</v>
      </c>
      <c r="M7" s="242">
        <f t="shared" si="8"/>
        <v>0</v>
      </c>
      <c r="N7" s="242">
        <f t="shared" si="8"/>
        <v>0</v>
      </c>
      <c r="O7" s="242">
        <f t="shared" si="8"/>
        <v>0</v>
      </c>
      <c r="P7" s="242">
        <f t="shared" si="8"/>
        <v>0</v>
      </c>
      <c r="Q7" s="242">
        <f t="shared" si="8"/>
        <v>0.9</v>
      </c>
      <c r="R7" s="242">
        <f t="shared" si="8"/>
        <v>0</v>
      </c>
      <c r="S7" s="242">
        <f t="shared" si="8"/>
        <v>0</v>
      </c>
      <c r="T7" s="242">
        <f t="shared" si="8"/>
        <v>2</v>
      </c>
      <c r="U7" s="242">
        <f t="shared" si="6"/>
        <v>78.65</v>
      </c>
      <c r="V7" s="242">
        <f t="shared" si="8"/>
        <v>18.1</v>
      </c>
      <c r="W7" s="242">
        <f t="shared" si="8"/>
        <v>0</v>
      </c>
      <c r="X7" s="242">
        <f t="shared" si="8"/>
        <v>0</v>
      </c>
      <c r="Y7" s="242">
        <f t="shared" si="8"/>
        <v>0</v>
      </c>
      <c r="Z7" s="242">
        <f t="shared" si="8"/>
        <v>1</v>
      </c>
      <c r="AA7" s="242">
        <f t="shared" si="8"/>
        <v>1.2</v>
      </c>
      <c r="AB7" s="242">
        <f t="shared" si="8"/>
        <v>2</v>
      </c>
      <c r="AC7" s="242">
        <f t="shared" si="8"/>
        <v>0</v>
      </c>
      <c r="AD7" s="242">
        <f t="shared" si="8"/>
        <v>0</v>
      </c>
      <c r="AE7" s="242">
        <f t="shared" si="8"/>
        <v>5</v>
      </c>
      <c r="AF7" s="242">
        <f t="shared" si="8"/>
        <v>0</v>
      </c>
      <c r="AG7" s="242">
        <f t="shared" si="8"/>
        <v>10</v>
      </c>
      <c r="AH7" s="242">
        <f t="shared" si="8"/>
        <v>0</v>
      </c>
      <c r="AI7" s="242">
        <f t="shared" si="8"/>
        <v>3.9299999999999997</v>
      </c>
      <c r="AJ7" s="242">
        <f t="shared" si="8"/>
        <v>0</v>
      </c>
      <c r="AK7" s="242">
        <f t="shared" si="8"/>
        <v>6</v>
      </c>
      <c r="AL7" s="242">
        <f t="shared" si="8"/>
        <v>0</v>
      </c>
      <c r="AM7" s="242">
        <f t="shared" si="8"/>
        <v>0</v>
      </c>
      <c r="AN7" s="242">
        <f t="shared" si="8"/>
        <v>0</v>
      </c>
      <c r="AO7" s="242">
        <f t="shared" si="8"/>
        <v>0</v>
      </c>
      <c r="AP7" s="242">
        <f t="shared" si="8"/>
        <v>0</v>
      </c>
      <c r="AQ7" s="242">
        <f t="shared" si="8"/>
        <v>1.4200000000000002</v>
      </c>
      <c r="AR7" s="242">
        <f t="shared" si="8"/>
        <v>0</v>
      </c>
      <c r="AS7" s="242">
        <f t="shared" si="8"/>
        <v>0</v>
      </c>
      <c r="AT7" s="242">
        <f t="shared" si="8"/>
        <v>0</v>
      </c>
      <c r="AU7" s="242">
        <f t="shared" si="8"/>
        <v>0</v>
      </c>
      <c r="AV7" s="242">
        <f t="shared" si="8"/>
        <v>30</v>
      </c>
      <c r="AW7" s="242">
        <f t="shared" si="7"/>
        <v>4.51</v>
      </c>
      <c r="AX7" s="242">
        <f t="shared" si="8"/>
        <v>0</v>
      </c>
      <c r="AY7" s="242">
        <f t="shared" si="8"/>
        <v>0</v>
      </c>
      <c r="AZ7" s="242">
        <f t="shared" si="8"/>
        <v>0</v>
      </c>
      <c r="BA7" s="242">
        <f t="shared" si="8"/>
        <v>0</v>
      </c>
      <c r="BB7" s="242">
        <f t="shared" si="8"/>
        <v>0</v>
      </c>
      <c r="BC7" s="242">
        <f t="shared" si="8"/>
        <v>0</v>
      </c>
      <c r="BD7" s="242">
        <f t="shared" si="8"/>
        <v>0</v>
      </c>
      <c r="BE7" s="242">
        <f t="shared" si="8"/>
        <v>0</v>
      </c>
      <c r="BF7" s="242">
        <f t="shared" si="8"/>
        <v>0.1</v>
      </c>
      <c r="BG7" s="242">
        <f t="shared" si="8"/>
        <v>0</v>
      </c>
      <c r="BH7" s="242">
        <f t="shared" si="8"/>
        <v>4.41</v>
      </c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243">
        <v>3</v>
      </c>
      <c r="CI7" s="243"/>
      <c r="CJ7" s="243">
        <v>3</v>
      </c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134"/>
      <c r="CY7" s="134"/>
      <c r="CZ7" s="134"/>
      <c r="DA7" s="134"/>
      <c r="DB7" s="134"/>
      <c r="DC7" s="134"/>
      <c r="DD7" s="134"/>
      <c r="DE7" s="141"/>
    </row>
    <row r="8" spans="1:109" s="116" customFormat="1" ht="13.5" customHeight="1">
      <c r="A8" s="129">
        <v>201</v>
      </c>
      <c r="B8" s="132" t="s">
        <v>58</v>
      </c>
      <c r="C8" s="132" t="s">
        <v>60</v>
      </c>
      <c r="D8" s="133"/>
      <c r="E8" s="112" t="s">
        <v>237</v>
      </c>
      <c r="F8" s="242">
        <f t="shared" si="0"/>
        <v>154.52999999999997</v>
      </c>
      <c r="G8" s="242">
        <f t="shared" si="4"/>
        <v>129.76</v>
      </c>
      <c r="H8" s="243">
        <v>62.31</v>
      </c>
      <c r="I8" s="243">
        <v>62.25</v>
      </c>
      <c r="J8" s="243">
        <v>5.2</v>
      </c>
      <c r="K8" s="243"/>
      <c r="L8" s="243"/>
      <c r="M8" s="243"/>
      <c r="N8" s="244"/>
      <c r="O8" s="244"/>
      <c r="P8" s="244"/>
      <c r="Q8" s="244"/>
      <c r="R8" s="244"/>
      <c r="S8" s="244"/>
      <c r="T8" s="243"/>
      <c r="U8" s="242">
        <f t="shared" si="6"/>
        <v>17.29</v>
      </c>
      <c r="V8" s="243"/>
      <c r="W8" s="243"/>
      <c r="X8" s="244"/>
      <c r="Y8" s="244"/>
      <c r="Z8" s="243">
        <v>1</v>
      </c>
      <c r="AA8" s="243">
        <v>1.2</v>
      </c>
      <c r="AB8" s="243">
        <v>2</v>
      </c>
      <c r="AC8" s="244"/>
      <c r="AD8" s="243"/>
      <c r="AE8" s="243">
        <v>5</v>
      </c>
      <c r="AF8" s="244"/>
      <c r="AG8" s="243"/>
      <c r="AH8" s="244"/>
      <c r="AI8" s="243">
        <v>0.99</v>
      </c>
      <c r="AJ8" s="243"/>
      <c r="AK8" s="243">
        <v>6</v>
      </c>
      <c r="AL8" s="244"/>
      <c r="AM8" s="243"/>
      <c r="AN8" s="243"/>
      <c r="AO8" s="243"/>
      <c r="AP8" s="244"/>
      <c r="AQ8" s="243">
        <v>1.1</v>
      </c>
      <c r="AR8" s="243"/>
      <c r="AS8" s="243"/>
      <c r="AT8" s="243"/>
      <c r="AU8" s="244"/>
      <c r="AV8" s="243"/>
      <c r="AW8" s="242">
        <f t="shared" si="7"/>
        <v>4.48</v>
      </c>
      <c r="AX8" s="244"/>
      <c r="AY8" s="243"/>
      <c r="AZ8" s="243"/>
      <c r="BA8" s="243"/>
      <c r="BB8" s="243"/>
      <c r="BC8" s="243"/>
      <c r="BD8" s="243"/>
      <c r="BE8" s="243"/>
      <c r="BF8" s="243">
        <v>0.07</v>
      </c>
      <c r="BG8" s="243"/>
      <c r="BH8" s="243">
        <v>4.41</v>
      </c>
      <c r="BI8" s="134"/>
      <c r="BJ8" s="134"/>
      <c r="BK8" s="134"/>
      <c r="BL8" s="134"/>
      <c r="BM8" s="139"/>
      <c r="BN8" s="139"/>
      <c r="BO8" s="139"/>
      <c r="BP8" s="139"/>
      <c r="BQ8" s="139"/>
      <c r="BR8" s="139"/>
      <c r="BS8" s="139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261">
        <v>3</v>
      </c>
      <c r="CI8" s="261"/>
      <c r="CJ8" s="261">
        <v>3</v>
      </c>
      <c r="CK8" s="261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141"/>
      <c r="CY8" s="141"/>
      <c r="CZ8" s="141"/>
      <c r="DA8" s="141"/>
      <c r="DB8" s="141"/>
      <c r="DC8" s="141"/>
      <c r="DD8" s="141"/>
      <c r="DE8" s="141"/>
    </row>
    <row r="9" spans="1:109" s="116" customFormat="1" ht="13.5" customHeight="1">
      <c r="A9" s="229">
        <v>201</v>
      </c>
      <c r="B9" s="132" t="s">
        <v>246</v>
      </c>
      <c r="C9" s="132" t="s">
        <v>247</v>
      </c>
      <c r="D9" s="42"/>
      <c r="E9" s="251" t="s">
        <v>249</v>
      </c>
      <c r="F9" s="242">
        <f t="shared" si="0"/>
        <v>37.78</v>
      </c>
      <c r="G9" s="242">
        <f t="shared" si="4"/>
        <v>34.43</v>
      </c>
      <c r="H9" s="243">
        <v>18.61</v>
      </c>
      <c r="I9" s="243">
        <v>2.06</v>
      </c>
      <c r="J9" s="243"/>
      <c r="K9" s="243"/>
      <c r="L9" s="243">
        <v>12.86</v>
      </c>
      <c r="M9" s="243"/>
      <c r="N9" s="244"/>
      <c r="O9" s="244"/>
      <c r="P9" s="244"/>
      <c r="Q9" s="244">
        <v>0.9</v>
      </c>
      <c r="R9" s="244"/>
      <c r="S9" s="244"/>
      <c r="T9" s="243"/>
      <c r="U9" s="242">
        <f t="shared" si="6"/>
        <v>3.32</v>
      </c>
      <c r="V9" s="243">
        <v>3</v>
      </c>
      <c r="W9" s="243"/>
      <c r="X9" s="244"/>
      <c r="Y9" s="244"/>
      <c r="Z9" s="243"/>
      <c r="AA9" s="243"/>
      <c r="AB9" s="243"/>
      <c r="AC9" s="244"/>
      <c r="AD9" s="243"/>
      <c r="AE9" s="243"/>
      <c r="AF9" s="244"/>
      <c r="AG9" s="243"/>
      <c r="AH9" s="244"/>
      <c r="AI9" s="243"/>
      <c r="AJ9" s="243"/>
      <c r="AK9" s="243"/>
      <c r="AL9" s="244"/>
      <c r="AM9" s="243"/>
      <c r="AN9" s="243"/>
      <c r="AO9" s="243"/>
      <c r="AP9" s="244"/>
      <c r="AQ9" s="243">
        <v>0.32</v>
      </c>
      <c r="AR9" s="243"/>
      <c r="AS9" s="243"/>
      <c r="AT9" s="243"/>
      <c r="AU9" s="244"/>
      <c r="AV9" s="243"/>
      <c r="AW9" s="242">
        <f t="shared" si="7"/>
        <v>0.03</v>
      </c>
      <c r="AX9" s="244"/>
      <c r="AY9" s="243"/>
      <c r="AZ9" s="243"/>
      <c r="BA9" s="243"/>
      <c r="BB9" s="243"/>
      <c r="BC9" s="243"/>
      <c r="BD9" s="243"/>
      <c r="BE9" s="243"/>
      <c r="BF9" s="243">
        <v>0.03</v>
      </c>
      <c r="BG9" s="243"/>
      <c r="BH9" s="243"/>
      <c r="BI9" s="134"/>
      <c r="BJ9" s="134"/>
      <c r="BK9" s="134"/>
      <c r="BL9" s="134"/>
      <c r="BM9" s="139"/>
      <c r="BN9" s="139"/>
      <c r="BO9" s="139"/>
      <c r="BP9" s="139"/>
      <c r="BQ9" s="139"/>
      <c r="BR9" s="139"/>
      <c r="BS9" s="139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</row>
    <row r="10" spans="1:109" s="116" customFormat="1" ht="13.5" customHeight="1">
      <c r="A10" s="229" t="s">
        <v>236</v>
      </c>
      <c r="B10" s="132" t="s">
        <v>58</v>
      </c>
      <c r="C10" s="132" t="s">
        <v>248</v>
      </c>
      <c r="D10" s="42"/>
      <c r="E10" s="252" t="s">
        <v>250</v>
      </c>
      <c r="F10" s="242">
        <f t="shared" si="0"/>
        <v>60.040000000000006</v>
      </c>
      <c r="G10" s="242">
        <f t="shared" si="4"/>
        <v>2</v>
      </c>
      <c r="H10" s="243"/>
      <c r="I10" s="243"/>
      <c r="J10" s="243"/>
      <c r="K10" s="243"/>
      <c r="L10" s="243"/>
      <c r="M10" s="243"/>
      <c r="N10" s="244"/>
      <c r="O10" s="244"/>
      <c r="P10" s="244"/>
      <c r="Q10" s="244"/>
      <c r="R10" s="244"/>
      <c r="S10" s="244"/>
      <c r="T10" s="243">
        <v>2</v>
      </c>
      <c r="U10" s="242">
        <f t="shared" si="6"/>
        <v>58.040000000000006</v>
      </c>
      <c r="V10" s="243">
        <v>15.1</v>
      </c>
      <c r="W10" s="243"/>
      <c r="X10" s="244"/>
      <c r="Y10" s="244"/>
      <c r="Z10" s="243"/>
      <c r="AA10" s="243"/>
      <c r="AB10" s="243"/>
      <c r="AC10" s="244"/>
      <c r="AD10" s="243"/>
      <c r="AE10" s="243"/>
      <c r="AF10" s="244"/>
      <c r="AG10" s="243">
        <v>10</v>
      </c>
      <c r="AH10" s="244"/>
      <c r="AI10" s="243">
        <v>2.94</v>
      </c>
      <c r="AJ10" s="243"/>
      <c r="AK10" s="243"/>
      <c r="AL10" s="244"/>
      <c r="AM10" s="243"/>
      <c r="AN10" s="243"/>
      <c r="AO10" s="243"/>
      <c r="AP10" s="244"/>
      <c r="AQ10" s="243"/>
      <c r="AR10" s="243"/>
      <c r="AS10" s="243"/>
      <c r="AT10" s="243"/>
      <c r="AU10" s="244"/>
      <c r="AV10" s="243">
        <v>30</v>
      </c>
      <c r="AW10" s="242">
        <f t="shared" si="7"/>
        <v>0</v>
      </c>
      <c r="AX10" s="244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134"/>
      <c r="BJ10" s="134"/>
      <c r="BK10" s="134"/>
      <c r="BL10" s="134"/>
      <c r="BM10" s="139"/>
      <c r="BN10" s="139"/>
      <c r="BO10" s="139"/>
      <c r="BP10" s="139"/>
      <c r="BQ10" s="139"/>
      <c r="BR10" s="139"/>
      <c r="BS10" s="139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1:109" s="116" customFormat="1" ht="13.5" customHeight="1">
      <c r="A11" s="129">
        <v>201</v>
      </c>
      <c r="B11" s="132" t="s">
        <v>62</v>
      </c>
      <c r="C11" s="132"/>
      <c r="D11" s="133"/>
      <c r="E11" s="112" t="s">
        <v>63</v>
      </c>
      <c r="F11" s="242">
        <f aca="true" t="shared" si="9" ref="F11:F30">G11+U11+AW11</f>
        <v>16.85</v>
      </c>
      <c r="G11" s="242">
        <f t="shared" si="4"/>
        <v>14.32</v>
      </c>
      <c r="H11" s="242">
        <f>H12</f>
        <v>6.68</v>
      </c>
      <c r="I11" s="242">
        <f aca="true" t="shared" si="10" ref="I11:BH11">I12</f>
        <v>7.08</v>
      </c>
      <c r="J11" s="242">
        <f t="shared" si="10"/>
        <v>0.56</v>
      </c>
      <c r="K11" s="242">
        <f t="shared" si="10"/>
        <v>0</v>
      </c>
      <c r="L11" s="242">
        <f t="shared" si="10"/>
        <v>0</v>
      </c>
      <c r="M11" s="242">
        <f t="shared" si="10"/>
        <v>0</v>
      </c>
      <c r="N11" s="242">
        <f t="shared" si="10"/>
        <v>0</v>
      </c>
      <c r="O11" s="242"/>
      <c r="P11" s="242"/>
      <c r="Q11" s="242"/>
      <c r="R11" s="242"/>
      <c r="S11" s="242"/>
      <c r="T11" s="242">
        <f t="shared" si="10"/>
        <v>0</v>
      </c>
      <c r="U11" s="242">
        <f t="shared" si="10"/>
        <v>2.52</v>
      </c>
      <c r="V11" s="242">
        <f t="shared" si="10"/>
        <v>2.4</v>
      </c>
      <c r="W11" s="242">
        <f t="shared" si="10"/>
        <v>0</v>
      </c>
      <c r="X11" s="242">
        <f t="shared" si="10"/>
        <v>0</v>
      </c>
      <c r="Y11" s="242">
        <f t="shared" si="10"/>
        <v>0</v>
      </c>
      <c r="Z11" s="242">
        <f t="shared" si="10"/>
        <v>0</v>
      </c>
      <c r="AA11" s="242">
        <f t="shared" si="10"/>
        <v>0</v>
      </c>
      <c r="AB11" s="242">
        <f t="shared" si="10"/>
        <v>0</v>
      </c>
      <c r="AC11" s="242">
        <f t="shared" si="10"/>
        <v>0</v>
      </c>
      <c r="AD11" s="242">
        <f t="shared" si="10"/>
        <v>0</v>
      </c>
      <c r="AE11" s="242">
        <f t="shared" si="10"/>
        <v>0</v>
      </c>
      <c r="AF11" s="242">
        <f t="shared" si="10"/>
        <v>0</v>
      </c>
      <c r="AG11" s="242">
        <f t="shared" si="10"/>
        <v>0</v>
      </c>
      <c r="AH11" s="242">
        <f t="shared" si="10"/>
        <v>0</v>
      </c>
      <c r="AI11" s="242">
        <f t="shared" si="10"/>
        <v>0</v>
      </c>
      <c r="AJ11" s="242">
        <f t="shared" si="10"/>
        <v>0</v>
      </c>
      <c r="AK11" s="242">
        <f t="shared" si="10"/>
        <v>0</v>
      </c>
      <c r="AL11" s="242">
        <f t="shared" si="10"/>
        <v>0</v>
      </c>
      <c r="AM11" s="242">
        <f t="shared" si="10"/>
        <v>0</v>
      </c>
      <c r="AN11" s="242">
        <f t="shared" si="10"/>
        <v>0</v>
      </c>
      <c r="AO11" s="242">
        <f t="shared" si="10"/>
        <v>0</v>
      </c>
      <c r="AP11" s="242">
        <f t="shared" si="10"/>
        <v>0</v>
      </c>
      <c r="AQ11" s="242">
        <f t="shared" si="10"/>
        <v>0.12</v>
      </c>
      <c r="AR11" s="242">
        <f t="shared" si="10"/>
        <v>0</v>
      </c>
      <c r="AS11" s="242">
        <f t="shared" si="10"/>
        <v>0</v>
      </c>
      <c r="AT11" s="242">
        <f t="shared" si="10"/>
        <v>0</v>
      </c>
      <c r="AU11" s="242">
        <f t="shared" si="10"/>
        <v>0</v>
      </c>
      <c r="AV11" s="242">
        <f t="shared" si="10"/>
        <v>0</v>
      </c>
      <c r="AW11" s="242">
        <f t="shared" si="7"/>
        <v>0.01</v>
      </c>
      <c r="AX11" s="242">
        <f t="shared" si="10"/>
        <v>0</v>
      </c>
      <c r="AY11" s="242">
        <f t="shared" si="10"/>
        <v>0</v>
      </c>
      <c r="AZ11" s="242">
        <f t="shared" si="10"/>
        <v>0</v>
      </c>
      <c r="BA11" s="242">
        <f t="shared" si="10"/>
        <v>0</v>
      </c>
      <c r="BB11" s="242">
        <f t="shared" si="10"/>
        <v>0</v>
      </c>
      <c r="BC11" s="242">
        <f t="shared" si="10"/>
        <v>0</v>
      </c>
      <c r="BD11" s="242">
        <f t="shared" si="10"/>
        <v>0</v>
      </c>
      <c r="BE11" s="242">
        <f t="shared" si="10"/>
        <v>0</v>
      </c>
      <c r="BF11" s="242">
        <f t="shared" si="10"/>
        <v>0.01</v>
      </c>
      <c r="BG11" s="242">
        <f t="shared" si="10"/>
        <v>0</v>
      </c>
      <c r="BH11" s="242">
        <f t="shared" si="10"/>
        <v>0</v>
      </c>
      <c r="BI11" s="134"/>
      <c r="BJ11" s="134"/>
      <c r="BK11" s="134"/>
      <c r="BL11" s="134"/>
      <c r="BM11" s="139"/>
      <c r="BN11" s="139"/>
      <c r="BO11" s="139"/>
      <c r="BP11" s="139"/>
      <c r="BQ11" s="139"/>
      <c r="BR11" s="139"/>
      <c r="BS11" s="139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</row>
    <row r="12" spans="1:109" s="116" customFormat="1" ht="13.5" customHeight="1">
      <c r="A12" s="129">
        <v>201</v>
      </c>
      <c r="B12" s="132" t="s">
        <v>62</v>
      </c>
      <c r="C12" s="132" t="s">
        <v>60</v>
      </c>
      <c r="D12" s="133"/>
      <c r="E12" s="112" t="s">
        <v>64</v>
      </c>
      <c r="F12" s="242">
        <f t="shared" si="9"/>
        <v>16.85</v>
      </c>
      <c r="G12" s="242">
        <f t="shared" si="4"/>
        <v>14.32</v>
      </c>
      <c r="H12" s="243">
        <v>6.68</v>
      </c>
      <c r="I12" s="243">
        <v>7.08</v>
      </c>
      <c r="J12" s="243">
        <v>0.56</v>
      </c>
      <c r="K12" s="243"/>
      <c r="L12" s="243"/>
      <c r="M12" s="243"/>
      <c r="N12" s="244"/>
      <c r="O12" s="244"/>
      <c r="P12" s="244"/>
      <c r="Q12" s="244"/>
      <c r="R12" s="244"/>
      <c r="S12" s="244"/>
      <c r="T12" s="243"/>
      <c r="U12" s="242">
        <f t="shared" si="6"/>
        <v>2.52</v>
      </c>
      <c r="V12" s="243">
        <v>2.4</v>
      </c>
      <c r="W12" s="243"/>
      <c r="X12" s="244"/>
      <c r="Y12" s="244"/>
      <c r="Z12" s="243"/>
      <c r="AA12" s="243"/>
      <c r="AB12" s="243"/>
      <c r="AC12" s="244"/>
      <c r="AD12" s="243"/>
      <c r="AE12" s="243"/>
      <c r="AF12" s="244"/>
      <c r="AG12" s="243"/>
      <c r="AH12" s="244"/>
      <c r="AI12" s="243"/>
      <c r="AJ12" s="243"/>
      <c r="AK12" s="243"/>
      <c r="AL12" s="244"/>
      <c r="AM12" s="243"/>
      <c r="AN12" s="243"/>
      <c r="AO12" s="243"/>
      <c r="AP12" s="244"/>
      <c r="AQ12" s="243">
        <v>0.12</v>
      </c>
      <c r="AR12" s="243"/>
      <c r="AS12" s="243"/>
      <c r="AT12" s="243"/>
      <c r="AU12" s="244"/>
      <c r="AV12" s="243"/>
      <c r="AW12" s="242">
        <f t="shared" si="7"/>
        <v>0.01</v>
      </c>
      <c r="AX12" s="244"/>
      <c r="AY12" s="243"/>
      <c r="AZ12" s="243"/>
      <c r="BA12" s="243"/>
      <c r="BB12" s="243"/>
      <c r="BC12" s="243"/>
      <c r="BD12" s="243"/>
      <c r="BE12" s="243"/>
      <c r="BF12" s="243">
        <v>0.01</v>
      </c>
      <c r="BG12" s="243"/>
      <c r="BH12" s="243"/>
      <c r="BI12" s="134"/>
      <c r="BJ12" s="134"/>
      <c r="BK12" s="134"/>
      <c r="BL12" s="134"/>
      <c r="BM12" s="139"/>
      <c r="BN12" s="139"/>
      <c r="BO12" s="139"/>
      <c r="BP12" s="139"/>
      <c r="BQ12" s="139"/>
      <c r="BR12" s="139"/>
      <c r="BS12" s="139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</row>
    <row r="13" spans="1:109" s="116" customFormat="1" ht="13.5" customHeight="1">
      <c r="A13" s="129">
        <v>208</v>
      </c>
      <c r="B13" s="132"/>
      <c r="C13" s="132"/>
      <c r="D13" s="133"/>
      <c r="E13" s="112" t="s">
        <v>65</v>
      </c>
      <c r="F13" s="242">
        <f t="shared" si="9"/>
        <v>52.77</v>
      </c>
      <c r="G13" s="242">
        <f t="shared" si="4"/>
        <v>35.85</v>
      </c>
      <c r="H13" s="242">
        <f aca="true" t="shared" si="11" ref="H13:BH13">H14+H17</f>
        <v>0</v>
      </c>
      <c r="I13" s="242">
        <f t="shared" si="11"/>
        <v>0</v>
      </c>
      <c r="J13" s="242">
        <f t="shared" si="11"/>
        <v>0</v>
      </c>
      <c r="K13" s="242">
        <f t="shared" si="11"/>
        <v>0</v>
      </c>
      <c r="L13" s="242">
        <f t="shared" si="11"/>
        <v>0</v>
      </c>
      <c r="M13" s="242">
        <f t="shared" si="11"/>
        <v>34.1</v>
      </c>
      <c r="N13" s="242">
        <f t="shared" si="11"/>
        <v>1.75</v>
      </c>
      <c r="O13" s="242"/>
      <c r="P13" s="242"/>
      <c r="Q13" s="242"/>
      <c r="R13" s="242"/>
      <c r="S13" s="242"/>
      <c r="T13" s="242">
        <f t="shared" si="11"/>
        <v>0</v>
      </c>
      <c r="U13" s="242">
        <f t="shared" si="6"/>
        <v>0</v>
      </c>
      <c r="V13" s="242">
        <f t="shared" si="11"/>
        <v>0</v>
      </c>
      <c r="W13" s="242">
        <f t="shared" si="11"/>
        <v>0</v>
      </c>
      <c r="X13" s="242">
        <f t="shared" si="11"/>
        <v>0</v>
      </c>
      <c r="Y13" s="242">
        <f t="shared" si="11"/>
        <v>0</v>
      </c>
      <c r="Z13" s="242">
        <f t="shared" si="11"/>
        <v>0</v>
      </c>
      <c r="AA13" s="242">
        <f t="shared" si="11"/>
        <v>0</v>
      </c>
      <c r="AB13" s="242">
        <f t="shared" si="11"/>
        <v>0</v>
      </c>
      <c r="AC13" s="242">
        <f t="shared" si="11"/>
        <v>0</v>
      </c>
      <c r="AD13" s="242">
        <f t="shared" si="11"/>
        <v>0</v>
      </c>
      <c r="AE13" s="242">
        <f t="shared" si="11"/>
        <v>0</v>
      </c>
      <c r="AF13" s="242">
        <f t="shared" si="11"/>
        <v>0</v>
      </c>
      <c r="AG13" s="242">
        <f t="shared" si="11"/>
        <v>0</v>
      </c>
      <c r="AH13" s="242">
        <f t="shared" si="11"/>
        <v>0</v>
      </c>
      <c r="AI13" s="242">
        <f t="shared" si="11"/>
        <v>0</v>
      </c>
      <c r="AJ13" s="242">
        <f t="shared" si="11"/>
        <v>0</v>
      </c>
      <c r="AK13" s="242">
        <f t="shared" si="11"/>
        <v>0</v>
      </c>
      <c r="AL13" s="242">
        <f t="shared" si="11"/>
        <v>0</v>
      </c>
      <c r="AM13" s="242">
        <f t="shared" si="11"/>
        <v>0</v>
      </c>
      <c r="AN13" s="242">
        <f t="shared" si="11"/>
        <v>0</v>
      </c>
      <c r="AO13" s="242">
        <f t="shared" si="11"/>
        <v>0</v>
      </c>
      <c r="AP13" s="242">
        <f t="shared" si="11"/>
        <v>0</v>
      </c>
      <c r="AQ13" s="242">
        <f t="shared" si="11"/>
        <v>0</v>
      </c>
      <c r="AR13" s="242">
        <f t="shared" si="11"/>
        <v>0</v>
      </c>
      <c r="AS13" s="242">
        <f t="shared" si="11"/>
        <v>0</v>
      </c>
      <c r="AT13" s="242">
        <f t="shared" si="11"/>
        <v>0</v>
      </c>
      <c r="AU13" s="242">
        <f t="shared" si="11"/>
        <v>0</v>
      </c>
      <c r="AV13" s="242">
        <f t="shared" si="11"/>
        <v>0</v>
      </c>
      <c r="AW13" s="242">
        <f t="shared" si="7"/>
        <v>16.92</v>
      </c>
      <c r="AX13" s="242">
        <f t="shared" si="11"/>
        <v>0</v>
      </c>
      <c r="AY13" s="242">
        <f t="shared" si="11"/>
        <v>0</v>
      </c>
      <c r="AZ13" s="242">
        <f t="shared" si="11"/>
        <v>0</v>
      </c>
      <c r="BA13" s="242">
        <f t="shared" si="11"/>
        <v>0</v>
      </c>
      <c r="BB13" s="242">
        <f t="shared" si="11"/>
        <v>0</v>
      </c>
      <c r="BC13" s="242">
        <f t="shared" si="11"/>
        <v>16.92</v>
      </c>
      <c r="BD13" s="242">
        <f t="shared" si="11"/>
        <v>0</v>
      </c>
      <c r="BE13" s="242">
        <f t="shared" si="11"/>
        <v>0</v>
      </c>
      <c r="BF13" s="242">
        <f t="shared" si="11"/>
        <v>0</v>
      </c>
      <c r="BG13" s="242">
        <f t="shared" si="11"/>
        <v>0</v>
      </c>
      <c r="BH13" s="242">
        <f t="shared" si="11"/>
        <v>0</v>
      </c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</row>
    <row r="14" spans="1:109" s="116" customFormat="1" ht="13.5" customHeight="1">
      <c r="A14" s="129">
        <v>208</v>
      </c>
      <c r="B14" s="132" t="s">
        <v>66</v>
      </c>
      <c r="C14" s="132"/>
      <c r="D14" s="133"/>
      <c r="E14" s="112" t="s">
        <v>67</v>
      </c>
      <c r="F14" s="242">
        <f t="shared" si="9"/>
        <v>35.85</v>
      </c>
      <c r="G14" s="242">
        <f t="shared" si="4"/>
        <v>35.85</v>
      </c>
      <c r="H14" s="242">
        <f aca="true" t="shared" si="12" ref="H14:BH14">SUM(H15:H16)</f>
        <v>0</v>
      </c>
      <c r="I14" s="242">
        <f t="shared" si="12"/>
        <v>0</v>
      </c>
      <c r="J14" s="242">
        <f t="shared" si="12"/>
        <v>0</v>
      </c>
      <c r="K14" s="242">
        <f t="shared" si="12"/>
        <v>0</v>
      </c>
      <c r="L14" s="242">
        <f t="shared" si="12"/>
        <v>0</v>
      </c>
      <c r="M14" s="242">
        <f t="shared" si="12"/>
        <v>34.1</v>
      </c>
      <c r="N14" s="242">
        <f t="shared" si="12"/>
        <v>1.75</v>
      </c>
      <c r="O14" s="242"/>
      <c r="P14" s="242"/>
      <c r="Q14" s="242"/>
      <c r="R14" s="242"/>
      <c r="S14" s="242"/>
      <c r="T14" s="242">
        <f t="shared" si="12"/>
        <v>0</v>
      </c>
      <c r="U14" s="242">
        <f t="shared" si="6"/>
        <v>0</v>
      </c>
      <c r="V14" s="242">
        <f t="shared" si="12"/>
        <v>0</v>
      </c>
      <c r="W14" s="242">
        <f t="shared" si="12"/>
        <v>0</v>
      </c>
      <c r="X14" s="242">
        <f t="shared" si="12"/>
        <v>0</v>
      </c>
      <c r="Y14" s="242">
        <f t="shared" si="12"/>
        <v>0</v>
      </c>
      <c r="Z14" s="242">
        <f t="shared" si="12"/>
        <v>0</v>
      </c>
      <c r="AA14" s="242">
        <f t="shared" si="12"/>
        <v>0</v>
      </c>
      <c r="AB14" s="242">
        <f t="shared" si="12"/>
        <v>0</v>
      </c>
      <c r="AC14" s="242">
        <f t="shared" si="12"/>
        <v>0</v>
      </c>
      <c r="AD14" s="242">
        <f t="shared" si="12"/>
        <v>0</v>
      </c>
      <c r="AE14" s="242">
        <f t="shared" si="12"/>
        <v>0</v>
      </c>
      <c r="AF14" s="242">
        <f t="shared" si="12"/>
        <v>0</v>
      </c>
      <c r="AG14" s="242">
        <f t="shared" si="12"/>
        <v>0</v>
      </c>
      <c r="AH14" s="242">
        <f t="shared" si="12"/>
        <v>0</v>
      </c>
      <c r="AI14" s="242">
        <f t="shared" si="12"/>
        <v>0</v>
      </c>
      <c r="AJ14" s="242">
        <f t="shared" si="12"/>
        <v>0</v>
      </c>
      <c r="AK14" s="242">
        <f t="shared" si="12"/>
        <v>0</v>
      </c>
      <c r="AL14" s="242">
        <f t="shared" si="12"/>
        <v>0</v>
      </c>
      <c r="AM14" s="242">
        <f t="shared" si="12"/>
        <v>0</v>
      </c>
      <c r="AN14" s="242">
        <f t="shared" si="12"/>
        <v>0</v>
      </c>
      <c r="AO14" s="242">
        <f t="shared" si="12"/>
        <v>0</v>
      </c>
      <c r="AP14" s="242">
        <f t="shared" si="12"/>
        <v>0</v>
      </c>
      <c r="AQ14" s="242">
        <f t="shared" si="12"/>
        <v>0</v>
      </c>
      <c r="AR14" s="242">
        <f t="shared" si="12"/>
        <v>0</v>
      </c>
      <c r="AS14" s="242">
        <f t="shared" si="12"/>
        <v>0</v>
      </c>
      <c r="AT14" s="242">
        <f t="shared" si="12"/>
        <v>0</v>
      </c>
      <c r="AU14" s="242">
        <f t="shared" si="12"/>
        <v>0</v>
      </c>
      <c r="AV14" s="242">
        <f t="shared" si="12"/>
        <v>0</v>
      </c>
      <c r="AW14" s="242">
        <f t="shared" si="7"/>
        <v>0</v>
      </c>
      <c r="AX14" s="242">
        <f t="shared" si="12"/>
        <v>0</v>
      </c>
      <c r="AY14" s="242">
        <f t="shared" si="12"/>
        <v>0</v>
      </c>
      <c r="AZ14" s="242">
        <f t="shared" si="12"/>
        <v>0</v>
      </c>
      <c r="BA14" s="242">
        <f t="shared" si="12"/>
        <v>0</v>
      </c>
      <c r="BB14" s="242">
        <f t="shared" si="12"/>
        <v>0</v>
      </c>
      <c r="BC14" s="242">
        <f t="shared" si="12"/>
        <v>0</v>
      </c>
      <c r="BD14" s="242">
        <f t="shared" si="12"/>
        <v>0</v>
      </c>
      <c r="BE14" s="242">
        <f t="shared" si="12"/>
        <v>0</v>
      </c>
      <c r="BF14" s="242">
        <f t="shared" si="12"/>
        <v>0</v>
      </c>
      <c r="BG14" s="242">
        <f t="shared" si="12"/>
        <v>0</v>
      </c>
      <c r="BH14" s="242">
        <f t="shared" si="12"/>
        <v>0</v>
      </c>
      <c r="BI14" s="134"/>
      <c r="BJ14" s="134"/>
      <c r="BK14" s="134"/>
      <c r="BL14" s="134"/>
      <c r="BM14" s="134"/>
      <c r="BN14" s="134"/>
      <c r="BO14" s="134"/>
      <c r="BP14" s="139"/>
      <c r="BQ14" s="139"/>
      <c r="BR14" s="139"/>
      <c r="BS14" s="139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</row>
    <row r="15" spans="1:109" s="116" customFormat="1" ht="13.5" customHeight="1">
      <c r="A15" s="129">
        <v>208</v>
      </c>
      <c r="B15" s="132" t="s">
        <v>66</v>
      </c>
      <c r="C15" s="132" t="s">
        <v>66</v>
      </c>
      <c r="D15" s="133"/>
      <c r="E15" s="112" t="s">
        <v>68</v>
      </c>
      <c r="F15" s="242">
        <f t="shared" si="9"/>
        <v>34.1</v>
      </c>
      <c r="G15" s="242">
        <f t="shared" si="4"/>
        <v>34.1</v>
      </c>
      <c r="H15" s="243"/>
      <c r="I15" s="243"/>
      <c r="J15" s="243"/>
      <c r="K15" s="243"/>
      <c r="L15" s="243"/>
      <c r="M15" s="243">
        <v>34.1</v>
      </c>
      <c r="N15" s="244"/>
      <c r="O15" s="244"/>
      <c r="P15" s="244"/>
      <c r="Q15" s="244"/>
      <c r="R15" s="244"/>
      <c r="S15" s="244"/>
      <c r="T15" s="243"/>
      <c r="U15" s="242">
        <f t="shared" si="6"/>
        <v>0</v>
      </c>
      <c r="V15" s="243"/>
      <c r="W15" s="243"/>
      <c r="X15" s="244"/>
      <c r="Y15" s="244"/>
      <c r="Z15" s="243"/>
      <c r="AA15" s="243"/>
      <c r="AB15" s="243"/>
      <c r="AC15" s="244"/>
      <c r="AD15" s="243"/>
      <c r="AE15" s="243"/>
      <c r="AF15" s="244"/>
      <c r="AG15" s="243"/>
      <c r="AH15" s="244"/>
      <c r="AI15" s="243"/>
      <c r="AJ15" s="243"/>
      <c r="AK15" s="243"/>
      <c r="AL15" s="244"/>
      <c r="AM15" s="243"/>
      <c r="AN15" s="243"/>
      <c r="AO15" s="243"/>
      <c r="AP15" s="244"/>
      <c r="AQ15" s="243"/>
      <c r="AR15" s="243"/>
      <c r="AS15" s="243"/>
      <c r="AT15" s="243"/>
      <c r="AU15" s="244"/>
      <c r="AV15" s="243"/>
      <c r="AW15" s="242">
        <f t="shared" si="7"/>
        <v>0</v>
      </c>
      <c r="AX15" s="244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134"/>
      <c r="BJ15" s="134"/>
      <c r="BK15" s="134"/>
      <c r="BL15" s="134"/>
      <c r="BM15" s="139"/>
      <c r="BN15" s="139"/>
      <c r="BO15" s="139"/>
      <c r="BP15" s="139"/>
      <c r="BQ15" s="139"/>
      <c r="BR15" s="139"/>
      <c r="BS15" s="139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</row>
    <row r="16" spans="1:109" s="116" customFormat="1" ht="13.5" customHeight="1">
      <c r="A16" s="129" t="s">
        <v>239</v>
      </c>
      <c r="B16" s="132" t="s">
        <v>240</v>
      </c>
      <c r="C16" s="132" t="s">
        <v>241</v>
      </c>
      <c r="D16" s="133"/>
      <c r="E16" s="112" t="s">
        <v>243</v>
      </c>
      <c r="F16" s="242">
        <f t="shared" si="9"/>
        <v>1.75</v>
      </c>
      <c r="G16" s="242">
        <f t="shared" si="4"/>
        <v>1.75</v>
      </c>
      <c r="H16" s="243"/>
      <c r="I16" s="243"/>
      <c r="J16" s="243"/>
      <c r="K16" s="243"/>
      <c r="L16" s="243"/>
      <c r="M16" s="243"/>
      <c r="N16" s="244">
        <v>1.75</v>
      </c>
      <c r="O16" s="244"/>
      <c r="P16" s="244"/>
      <c r="Q16" s="244"/>
      <c r="R16" s="244"/>
      <c r="S16" s="244"/>
      <c r="T16" s="243"/>
      <c r="U16" s="242">
        <f t="shared" si="6"/>
        <v>0</v>
      </c>
      <c r="V16" s="243"/>
      <c r="W16" s="243"/>
      <c r="X16" s="244"/>
      <c r="Y16" s="244"/>
      <c r="Z16" s="243"/>
      <c r="AA16" s="243"/>
      <c r="AB16" s="243"/>
      <c r="AC16" s="244"/>
      <c r="AD16" s="243"/>
      <c r="AE16" s="243"/>
      <c r="AF16" s="244"/>
      <c r="AG16" s="243"/>
      <c r="AH16" s="244"/>
      <c r="AI16" s="243"/>
      <c r="AJ16" s="243"/>
      <c r="AK16" s="243"/>
      <c r="AL16" s="244"/>
      <c r="AM16" s="243"/>
      <c r="AN16" s="243"/>
      <c r="AO16" s="243"/>
      <c r="AP16" s="244"/>
      <c r="AQ16" s="243"/>
      <c r="AR16" s="243"/>
      <c r="AS16" s="243"/>
      <c r="AT16" s="243"/>
      <c r="AU16" s="244"/>
      <c r="AV16" s="243"/>
      <c r="AW16" s="242">
        <f t="shared" si="7"/>
        <v>0</v>
      </c>
      <c r="AX16" s="244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134"/>
      <c r="BJ16" s="134"/>
      <c r="BK16" s="134"/>
      <c r="BL16" s="134"/>
      <c r="BM16" s="139"/>
      <c r="BN16" s="139"/>
      <c r="BO16" s="139"/>
      <c r="BP16" s="139"/>
      <c r="BQ16" s="139"/>
      <c r="BR16" s="139"/>
      <c r="BS16" s="139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</row>
    <row r="17" spans="1:109" s="116" customFormat="1" ht="13.5" customHeight="1">
      <c r="A17" s="129">
        <v>208</v>
      </c>
      <c r="B17" s="132" t="s">
        <v>69</v>
      </c>
      <c r="C17" s="132"/>
      <c r="D17" s="133"/>
      <c r="E17" s="112" t="s">
        <v>70</v>
      </c>
      <c r="F17" s="242">
        <f t="shared" si="9"/>
        <v>16.92</v>
      </c>
      <c r="G17" s="242">
        <f t="shared" si="4"/>
        <v>0</v>
      </c>
      <c r="H17" s="242">
        <f aca="true" t="shared" si="13" ref="H17:BH17">H18</f>
        <v>0</v>
      </c>
      <c r="I17" s="242">
        <f t="shared" si="13"/>
        <v>0</v>
      </c>
      <c r="J17" s="242">
        <f t="shared" si="13"/>
        <v>0</v>
      </c>
      <c r="K17" s="242">
        <f t="shared" si="13"/>
        <v>0</v>
      </c>
      <c r="L17" s="242">
        <f t="shared" si="13"/>
        <v>0</v>
      </c>
      <c r="M17" s="242">
        <f t="shared" si="13"/>
        <v>0</v>
      </c>
      <c r="N17" s="242">
        <f t="shared" si="13"/>
        <v>0</v>
      </c>
      <c r="O17" s="242"/>
      <c r="P17" s="242"/>
      <c r="Q17" s="242"/>
      <c r="R17" s="242"/>
      <c r="S17" s="242"/>
      <c r="T17" s="242">
        <f t="shared" si="13"/>
        <v>0</v>
      </c>
      <c r="U17" s="242">
        <f t="shared" si="13"/>
        <v>0</v>
      </c>
      <c r="V17" s="242">
        <f t="shared" si="13"/>
        <v>0</v>
      </c>
      <c r="W17" s="242">
        <f t="shared" si="13"/>
        <v>0</v>
      </c>
      <c r="X17" s="242">
        <f t="shared" si="13"/>
        <v>0</v>
      </c>
      <c r="Y17" s="242">
        <f t="shared" si="13"/>
        <v>0</v>
      </c>
      <c r="Z17" s="242">
        <f t="shared" si="13"/>
        <v>0</v>
      </c>
      <c r="AA17" s="242">
        <f t="shared" si="13"/>
        <v>0</v>
      </c>
      <c r="AB17" s="242">
        <f t="shared" si="13"/>
        <v>0</v>
      </c>
      <c r="AC17" s="242">
        <f t="shared" si="13"/>
        <v>0</v>
      </c>
      <c r="AD17" s="242">
        <f t="shared" si="13"/>
        <v>0</v>
      </c>
      <c r="AE17" s="242">
        <f t="shared" si="13"/>
        <v>0</v>
      </c>
      <c r="AF17" s="242">
        <f t="shared" si="13"/>
        <v>0</v>
      </c>
      <c r="AG17" s="242">
        <f t="shared" si="13"/>
        <v>0</v>
      </c>
      <c r="AH17" s="242">
        <f t="shared" si="13"/>
        <v>0</v>
      </c>
      <c r="AI17" s="242">
        <f t="shared" si="13"/>
        <v>0</v>
      </c>
      <c r="AJ17" s="242">
        <f t="shared" si="13"/>
        <v>0</v>
      </c>
      <c r="AK17" s="242">
        <f t="shared" si="13"/>
        <v>0</v>
      </c>
      <c r="AL17" s="242">
        <f t="shared" si="13"/>
        <v>0</v>
      </c>
      <c r="AM17" s="242">
        <f t="shared" si="13"/>
        <v>0</v>
      </c>
      <c r="AN17" s="242">
        <f t="shared" si="13"/>
        <v>0</v>
      </c>
      <c r="AO17" s="242">
        <f t="shared" si="13"/>
        <v>0</v>
      </c>
      <c r="AP17" s="242">
        <f t="shared" si="13"/>
        <v>0</v>
      </c>
      <c r="AQ17" s="242">
        <f t="shared" si="13"/>
        <v>0</v>
      </c>
      <c r="AR17" s="242">
        <f t="shared" si="13"/>
        <v>0</v>
      </c>
      <c r="AS17" s="242">
        <f t="shared" si="13"/>
        <v>0</v>
      </c>
      <c r="AT17" s="242">
        <f t="shared" si="13"/>
        <v>0</v>
      </c>
      <c r="AU17" s="242">
        <f t="shared" si="13"/>
        <v>0</v>
      </c>
      <c r="AV17" s="242">
        <f t="shared" si="13"/>
        <v>0</v>
      </c>
      <c r="AW17" s="242">
        <f t="shared" si="7"/>
        <v>16.92</v>
      </c>
      <c r="AX17" s="242">
        <f t="shared" si="13"/>
        <v>0</v>
      </c>
      <c r="AY17" s="242">
        <f t="shared" si="13"/>
        <v>0</v>
      </c>
      <c r="AZ17" s="242">
        <f t="shared" si="13"/>
        <v>0</v>
      </c>
      <c r="BA17" s="242">
        <f t="shared" si="13"/>
        <v>0</v>
      </c>
      <c r="BB17" s="242">
        <f t="shared" si="13"/>
        <v>0</v>
      </c>
      <c r="BC17" s="242">
        <f t="shared" si="13"/>
        <v>16.92</v>
      </c>
      <c r="BD17" s="242">
        <f t="shared" si="13"/>
        <v>0</v>
      </c>
      <c r="BE17" s="242">
        <f t="shared" si="13"/>
        <v>0</v>
      </c>
      <c r="BF17" s="242">
        <f t="shared" si="13"/>
        <v>0</v>
      </c>
      <c r="BG17" s="242">
        <f t="shared" si="13"/>
        <v>0</v>
      </c>
      <c r="BH17" s="242">
        <f t="shared" si="13"/>
        <v>0</v>
      </c>
      <c r="BI17" s="134"/>
      <c r="BJ17" s="134"/>
      <c r="BK17" s="134"/>
      <c r="BL17" s="134"/>
      <c r="BM17" s="139"/>
      <c r="BN17" s="139"/>
      <c r="BO17" s="139"/>
      <c r="BP17" s="139"/>
      <c r="BQ17" s="139"/>
      <c r="BR17" s="139"/>
      <c r="BS17" s="139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</row>
    <row r="18" spans="1:109" s="116" customFormat="1" ht="13.5" customHeight="1">
      <c r="A18" s="129">
        <v>208</v>
      </c>
      <c r="B18" s="132" t="s">
        <v>69</v>
      </c>
      <c r="C18" s="132" t="s">
        <v>71</v>
      </c>
      <c r="D18" s="133"/>
      <c r="E18" s="112" t="s">
        <v>72</v>
      </c>
      <c r="F18" s="242">
        <f t="shared" si="9"/>
        <v>16.92</v>
      </c>
      <c r="G18" s="242">
        <f t="shared" si="4"/>
        <v>0</v>
      </c>
      <c r="H18" s="243"/>
      <c r="I18" s="243"/>
      <c r="J18" s="243"/>
      <c r="K18" s="243"/>
      <c r="L18" s="243"/>
      <c r="M18" s="243"/>
      <c r="N18" s="244"/>
      <c r="O18" s="244"/>
      <c r="P18" s="244"/>
      <c r="Q18" s="244"/>
      <c r="R18" s="244"/>
      <c r="S18" s="244"/>
      <c r="T18" s="243"/>
      <c r="U18" s="242">
        <f t="shared" si="6"/>
        <v>0</v>
      </c>
      <c r="V18" s="243"/>
      <c r="W18" s="243"/>
      <c r="X18" s="244"/>
      <c r="Y18" s="244"/>
      <c r="Z18" s="243"/>
      <c r="AA18" s="243"/>
      <c r="AB18" s="243"/>
      <c r="AC18" s="244"/>
      <c r="AD18" s="243"/>
      <c r="AE18" s="243"/>
      <c r="AF18" s="244"/>
      <c r="AG18" s="243"/>
      <c r="AH18" s="244"/>
      <c r="AI18" s="243"/>
      <c r="AJ18" s="243"/>
      <c r="AK18" s="243"/>
      <c r="AL18" s="244"/>
      <c r="AM18" s="243"/>
      <c r="AN18" s="243"/>
      <c r="AO18" s="243"/>
      <c r="AP18" s="244"/>
      <c r="AQ18" s="243"/>
      <c r="AR18" s="243"/>
      <c r="AS18" s="243"/>
      <c r="AT18" s="243"/>
      <c r="AU18" s="244"/>
      <c r="AV18" s="243"/>
      <c r="AW18" s="242">
        <f t="shared" si="7"/>
        <v>16.92</v>
      </c>
      <c r="AX18" s="244"/>
      <c r="AY18" s="243"/>
      <c r="AZ18" s="243"/>
      <c r="BA18" s="243"/>
      <c r="BB18" s="243"/>
      <c r="BC18" s="243">
        <v>16.92</v>
      </c>
      <c r="BD18" s="243"/>
      <c r="BE18" s="243"/>
      <c r="BF18" s="243"/>
      <c r="BG18" s="243"/>
      <c r="BH18" s="243"/>
      <c r="BI18" s="134"/>
      <c r="BJ18" s="134"/>
      <c r="BK18" s="134"/>
      <c r="BL18" s="134"/>
      <c r="BM18" s="139"/>
      <c r="BN18" s="139"/>
      <c r="BO18" s="139"/>
      <c r="BP18" s="139"/>
      <c r="BQ18" s="139"/>
      <c r="BR18" s="139"/>
      <c r="BS18" s="139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</row>
    <row r="19" spans="1:109" s="116" customFormat="1" ht="13.5" customHeight="1">
      <c r="A19" s="129">
        <v>210</v>
      </c>
      <c r="B19" s="132"/>
      <c r="C19" s="132"/>
      <c r="D19" s="133"/>
      <c r="E19" s="112" t="s">
        <v>73</v>
      </c>
      <c r="F19" s="242">
        <f t="shared" si="9"/>
        <v>38.879999999999995</v>
      </c>
      <c r="G19" s="242">
        <f t="shared" si="4"/>
        <v>36.86</v>
      </c>
      <c r="H19" s="242">
        <f aca="true" t="shared" si="14" ref="H19:AV19">H20+H22</f>
        <v>9.75</v>
      </c>
      <c r="I19" s="242">
        <f t="shared" si="14"/>
        <v>10.65</v>
      </c>
      <c r="J19" s="242">
        <f t="shared" si="14"/>
        <v>0.81</v>
      </c>
      <c r="K19" s="242">
        <f t="shared" si="14"/>
        <v>0</v>
      </c>
      <c r="L19" s="242">
        <f t="shared" si="14"/>
        <v>0</v>
      </c>
      <c r="M19" s="242">
        <f t="shared" si="14"/>
        <v>0</v>
      </c>
      <c r="N19" s="242">
        <f t="shared" si="14"/>
        <v>0</v>
      </c>
      <c r="O19" s="242">
        <f t="shared" si="14"/>
        <v>11.15</v>
      </c>
      <c r="P19" s="242">
        <f t="shared" si="14"/>
        <v>4.15</v>
      </c>
      <c r="Q19" s="242">
        <f t="shared" si="14"/>
        <v>0.35</v>
      </c>
      <c r="R19" s="242">
        <f t="shared" si="14"/>
        <v>0</v>
      </c>
      <c r="S19" s="242">
        <f t="shared" si="14"/>
        <v>0</v>
      </c>
      <c r="T19" s="242">
        <f t="shared" si="14"/>
        <v>0</v>
      </c>
      <c r="U19" s="242">
        <f t="shared" si="14"/>
        <v>1.98</v>
      </c>
      <c r="V19" s="242">
        <f t="shared" si="14"/>
        <v>1.8</v>
      </c>
      <c r="W19" s="242">
        <f t="shared" si="14"/>
        <v>0</v>
      </c>
      <c r="X19" s="242">
        <f t="shared" si="14"/>
        <v>0</v>
      </c>
      <c r="Y19" s="242">
        <f t="shared" si="14"/>
        <v>0</v>
      </c>
      <c r="Z19" s="242">
        <f t="shared" si="14"/>
        <v>0</v>
      </c>
      <c r="AA19" s="242">
        <f t="shared" si="14"/>
        <v>0</v>
      </c>
      <c r="AB19" s="242">
        <f t="shared" si="14"/>
        <v>0</v>
      </c>
      <c r="AC19" s="242">
        <f t="shared" si="14"/>
        <v>0</v>
      </c>
      <c r="AD19" s="242">
        <f t="shared" si="14"/>
        <v>0</v>
      </c>
      <c r="AE19" s="242">
        <f t="shared" si="14"/>
        <v>0</v>
      </c>
      <c r="AF19" s="242">
        <f t="shared" si="14"/>
        <v>0</v>
      </c>
      <c r="AG19" s="242">
        <f t="shared" si="14"/>
        <v>0</v>
      </c>
      <c r="AH19" s="242">
        <f t="shared" si="14"/>
        <v>0</v>
      </c>
      <c r="AI19" s="242">
        <f t="shared" si="14"/>
        <v>0</v>
      </c>
      <c r="AJ19" s="242">
        <f t="shared" si="14"/>
        <v>0</v>
      </c>
      <c r="AK19" s="242">
        <f t="shared" si="14"/>
        <v>0</v>
      </c>
      <c r="AL19" s="242">
        <f t="shared" si="14"/>
        <v>0</v>
      </c>
      <c r="AM19" s="242">
        <f t="shared" si="14"/>
        <v>0</v>
      </c>
      <c r="AN19" s="242">
        <f t="shared" si="14"/>
        <v>0</v>
      </c>
      <c r="AO19" s="242">
        <f t="shared" si="14"/>
        <v>0</v>
      </c>
      <c r="AP19" s="242">
        <f t="shared" si="14"/>
        <v>0</v>
      </c>
      <c r="AQ19" s="242">
        <f t="shared" si="14"/>
        <v>0.18</v>
      </c>
      <c r="AR19" s="242">
        <f t="shared" si="14"/>
        <v>0</v>
      </c>
      <c r="AS19" s="242">
        <f t="shared" si="14"/>
        <v>0</v>
      </c>
      <c r="AT19" s="242">
        <f t="shared" si="14"/>
        <v>0</v>
      </c>
      <c r="AU19" s="242">
        <f t="shared" si="14"/>
        <v>0</v>
      </c>
      <c r="AV19" s="242">
        <f t="shared" si="14"/>
        <v>0</v>
      </c>
      <c r="AW19" s="242">
        <f t="shared" si="7"/>
        <v>0.04</v>
      </c>
      <c r="AX19" s="242">
        <f aca="true" t="shared" si="15" ref="AX19:BH19">AX20+AX22</f>
        <v>0</v>
      </c>
      <c r="AY19" s="242">
        <f t="shared" si="15"/>
        <v>0</v>
      </c>
      <c r="AZ19" s="242">
        <f t="shared" si="15"/>
        <v>0</v>
      </c>
      <c r="BA19" s="242">
        <f t="shared" si="15"/>
        <v>0</v>
      </c>
      <c r="BB19" s="242">
        <f t="shared" si="15"/>
        <v>0</v>
      </c>
      <c r="BC19" s="242">
        <f t="shared" si="15"/>
        <v>0</v>
      </c>
      <c r="BD19" s="242">
        <f t="shared" si="15"/>
        <v>0</v>
      </c>
      <c r="BE19" s="242">
        <f t="shared" si="15"/>
        <v>0</v>
      </c>
      <c r="BF19" s="242">
        <f t="shared" si="15"/>
        <v>0.04</v>
      </c>
      <c r="BG19" s="242">
        <f t="shared" si="15"/>
        <v>0</v>
      </c>
      <c r="BH19" s="242">
        <f t="shared" si="15"/>
        <v>0</v>
      </c>
      <c r="BI19" s="134"/>
      <c r="BJ19" s="134"/>
      <c r="BK19" s="134"/>
      <c r="BL19" s="134"/>
      <c r="BM19" s="139"/>
      <c r="BN19" s="139"/>
      <c r="BO19" s="139"/>
      <c r="BP19" s="139"/>
      <c r="BQ19" s="139"/>
      <c r="BR19" s="139"/>
      <c r="BS19" s="139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</row>
    <row r="20" spans="1:109" s="116" customFormat="1" ht="13.5" customHeight="1">
      <c r="A20" s="129">
        <v>210</v>
      </c>
      <c r="B20" s="132" t="s">
        <v>74</v>
      </c>
      <c r="C20" s="132"/>
      <c r="D20" s="133"/>
      <c r="E20" s="112" t="s">
        <v>75</v>
      </c>
      <c r="F20" s="242">
        <f t="shared" si="9"/>
        <v>23.58</v>
      </c>
      <c r="G20" s="242">
        <f t="shared" si="4"/>
        <v>21.56</v>
      </c>
      <c r="H20" s="242">
        <f>H21</f>
        <v>9.75</v>
      </c>
      <c r="I20" s="242">
        <f aca="true" t="shared" si="16" ref="I20:BH20">I21</f>
        <v>10.65</v>
      </c>
      <c r="J20" s="242">
        <f t="shared" si="16"/>
        <v>0.81</v>
      </c>
      <c r="K20" s="242">
        <f t="shared" si="16"/>
        <v>0</v>
      </c>
      <c r="L20" s="242">
        <f t="shared" si="16"/>
        <v>0</v>
      </c>
      <c r="M20" s="242">
        <f t="shared" si="16"/>
        <v>0</v>
      </c>
      <c r="N20" s="242">
        <f t="shared" si="16"/>
        <v>0</v>
      </c>
      <c r="O20" s="242">
        <f t="shared" si="16"/>
        <v>0</v>
      </c>
      <c r="P20" s="242">
        <f t="shared" si="16"/>
        <v>0</v>
      </c>
      <c r="Q20" s="242">
        <f t="shared" si="16"/>
        <v>0.35</v>
      </c>
      <c r="R20" s="242">
        <f t="shared" si="16"/>
        <v>0</v>
      </c>
      <c r="S20" s="242">
        <f t="shared" si="16"/>
        <v>0</v>
      </c>
      <c r="T20" s="242">
        <f t="shared" si="16"/>
        <v>0</v>
      </c>
      <c r="U20" s="242">
        <f t="shared" si="16"/>
        <v>1.98</v>
      </c>
      <c r="V20" s="242">
        <f t="shared" si="16"/>
        <v>1.8</v>
      </c>
      <c r="W20" s="242">
        <f t="shared" si="16"/>
        <v>0</v>
      </c>
      <c r="X20" s="242">
        <f t="shared" si="16"/>
        <v>0</v>
      </c>
      <c r="Y20" s="242">
        <f t="shared" si="16"/>
        <v>0</v>
      </c>
      <c r="Z20" s="242">
        <f t="shared" si="16"/>
        <v>0</v>
      </c>
      <c r="AA20" s="242">
        <f t="shared" si="16"/>
        <v>0</v>
      </c>
      <c r="AB20" s="242">
        <f t="shared" si="16"/>
        <v>0</v>
      </c>
      <c r="AC20" s="242">
        <f t="shared" si="16"/>
        <v>0</v>
      </c>
      <c r="AD20" s="242">
        <f t="shared" si="16"/>
        <v>0</v>
      </c>
      <c r="AE20" s="242">
        <f t="shared" si="16"/>
        <v>0</v>
      </c>
      <c r="AF20" s="242">
        <f t="shared" si="16"/>
        <v>0</v>
      </c>
      <c r="AG20" s="242">
        <f t="shared" si="16"/>
        <v>0</v>
      </c>
      <c r="AH20" s="242">
        <f t="shared" si="16"/>
        <v>0</v>
      </c>
      <c r="AI20" s="242">
        <f t="shared" si="16"/>
        <v>0</v>
      </c>
      <c r="AJ20" s="242">
        <f t="shared" si="16"/>
        <v>0</v>
      </c>
      <c r="AK20" s="242">
        <f t="shared" si="16"/>
        <v>0</v>
      </c>
      <c r="AL20" s="242">
        <f t="shared" si="16"/>
        <v>0</v>
      </c>
      <c r="AM20" s="242">
        <f t="shared" si="16"/>
        <v>0</v>
      </c>
      <c r="AN20" s="242">
        <f t="shared" si="16"/>
        <v>0</v>
      </c>
      <c r="AO20" s="242">
        <f t="shared" si="16"/>
        <v>0</v>
      </c>
      <c r="AP20" s="242">
        <f t="shared" si="16"/>
        <v>0</v>
      </c>
      <c r="AQ20" s="242">
        <f t="shared" si="16"/>
        <v>0.18</v>
      </c>
      <c r="AR20" s="242">
        <f t="shared" si="16"/>
        <v>0</v>
      </c>
      <c r="AS20" s="242">
        <f t="shared" si="16"/>
        <v>0</v>
      </c>
      <c r="AT20" s="242">
        <f t="shared" si="16"/>
        <v>0</v>
      </c>
      <c r="AU20" s="242">
        <f t="shared" si="16"/>
        <v>0</v>
      </c>
      <c r="AV20" s="242">
        <f t="shared" si="16"/>
        <v>0</v>
      </c>
      <c r="AW20" s="242">
        <f t="shared" si="7"/>
        <v>0.04</v>
      </c>
      <c r="AX20" s="242">
        <f t="shared" si="16"/>
        <v>0</v>
      </c>
      <c r="AY20" s="242">
        <f t="shared" si="16"/>
        <v>0</v>
      </c>
      <c r="AZ20" s="242">
        <f t="shared" si="16"/>
        <v>0</v>
      </c>
      <c r="BA20" s="242">
        <f t="shared" si="16"/>
        <v>0</v>
      </c>
      <c r="BB20" s="242">
        <f t="shared" si="16"/>
        <v>0</v>
      </c>
      <c r="BC20" s="242">
        <f t="shared" si="16"/>
        <v>0</v>
      </c>
      <c r="BD20" s="242">
        <f t="shared" si="16"/>
        <v>0</v>
      </c>
      <c r="BE20" s="242">
        <f t="shared" si="16"/>
        <v>0</v>
      </c>
      <c r="BF20" s="242">
        <f t="shared" si="16"/>
        <v>0.04</v>
      </c>
      <c r="BG20" s="242">
        <f t="shared" si="16"/>
        <v>0</v>
      </c>
      <c r="BH20" s="242">
        <f t="shared" si="16"/>
        <v>0</v>
      </c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</row>
    <row r="21" spans="1:109" s="116" customFormat="1" ht="13.5" customHeight="1">
      <c r="A21" s="129">
        <v>210</v>
      </c>
      <c r="B21" s="132" t="s">
        <v>74</v>
      </c>
      <c r="C21" s="132" t="s">
        <v>76</v>
      </c>
      <c r="D21" s="133"/>
      <c r="E21" s="112" t="s">
        <v>77</v>
      </c>
      <c r="F21" s="242">
        <f t="shared" si="9"/>
        <v>23.58</v>
      </c>
      <c r="G21" s="242">
        <f t="shared" si="4"/>
        <v>21.56</v>
      </c>
      <c r="H21" s="243">
        <v>9.75</v>
      </c>
      <c r="I21" s="243">
        <v>10.65</v>
      </c>
      <c r="J21" s="243">
        <v>0.81</v>
      </c>
      <c r="K21" s="243"/>
      <c r="L21" s="243"/>
      <c r="M21" s="243"/>
      <c r="N21" s="244"/>
      <c r="O21" s="244"/>
      <c r="P21" s="244"/>
      <c r="Q21" s="244">
        <v>0.35</v>
      </c>
      <c r="R21" s="244"/>
      <c r="S21" s="244"/>
      <c r="T21" s="243"/>
      <c r="U21" s="242">
        <f t="shared" si="6"/>
        <v>1.98</v>
      </c>
      <c r="V21" s="243">
        <v>1.8</v>
      </c>
      <c r="W21" s="243"/>
      <c r="X21" s="244"/>
      <c r="Y21" s="244"/>
      <c r="Z21" s="243"/>
      <c r="AA21" s="243"/>
      <c r="AB21" s="243"/>
      <c r="AC21" s="244"/>
      <c r="AD21" s="243"/>
      <c r="AE21" s="243"/>
      <c r="AF21" s="244"/>
      <c r="AG21" s="243"/>
      <c r="AH21" s="244"/>
      <c r="AI21" s="243"/>
      <c r="AJ21" s="243"/>
      <c r="AK21" s="243"/>
      <c r="AL21" s="244"/>
      <c r="AM21" s="243"/>
      <c r="AN21" s="243"/>
      <c r="AO21" s="243"/>
      <c r="AP21" s="244"/>
      <c r="AQ21" s="243">
        <v>0.18</v>
      </c>
      <c r="AR21" s="243"/>
      <c r="AS21" s="243"/>
      <c r="AT21" s="243"/>
      <c r="AU21" s="244"/>
      <c r="AV21" s="243"/>
      <c r="AW21" s="242">
        <f t="shared" si="7"/>
        <v>0.04</v>
      </c>
      <c r="AX21" s="244"/>
      <c r="AY21" s="243"/>
      <c r="AZ21" s="243"/>
      <c r="BA21" s="243"/>
      <c r="BB21" s="243"/>
      <c r="BC21" s="243"/>
      <c r="BD21" s="243"/>
      <c r="BE21" s="243"/>
      <c r="BF21" s="243">
        <v>0.04</v>
      </c>
      <c r="BG21" s="243"/>
      <c r="BH21" s="243"/>
      <c r="BI21" s="134"/>
      <c r="BJ21" s="134"/>
      <c r="BK21" s="134"/>
      <c r="BL21" s="134"/>
      <c r="BM21" s="139"/>
      <c r="BN21" s="139"/>
      <c r="BO21" s="139"/>
      <c r="BP21" s="139"/>
      <c r="BQ21" s="139"/>
      <c r="BR21" s="139"/>
      <c r="BS21" s="139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</row>
    <row r="22" spans="1:109" s="116" customFormat="1" ht="13.5" customHeight="1">
      <c r="A22" s="129">
        <v>210</v>
      </c>
      <c r="B22" s="132" t="s">
        <v>78</v>
      </c>
      <c r="C22" s="132"/>
      <c r="D22" s="133"/>
      <c r="E22" s="112" t="s">
        <v>79</v>
      </c>
      <c r="F22" s="242">
        <f t="shared" si="9"/>
        <v>15.3</v>
      </c>
      <c r="G22" s="242">
        <f t="shared" si="4"/>
        <v>15.3</v>
      </c>
      <c r="H22" s="242">
        <f aca="true" t="shared" si="17" ref="H22:BH22">SUM(H23:H24)</f>
        <v>0</v>
      </c>
      <c r="I22" s="242">
        <f t="shared" si="17"/>
        <v>0</v>
      </c>
      <c r="J22" s="242">
        <f t="shared" si="17"/>
        <v>0</v>
      </c>
      <c r="K22" s="242">
        <f t="shared" si="17"/>
        <v>0</v>
      </c>
      <c r="L22" s="242">
        <f t="shared" si="17"/>
        <v>0</v>
      </c>
      <c r="M22" s="242">
        <f t="shared" si="17"/>
        <v>0</v>
      </c>
      <c r="N22" s="242">
        <f t="shared" si="17"/>
        <v>0</v>
      </c>
      <c r="O22" s="242">
        <f t="shared" si="17"/>
        <v>11.15</v>
      </c>
      <c r="P22" s="242">
        <f t="shared" si="17"/>
        <v>4.15</v>
      </c>
      <c r="Q22" s="242">
        <f t="shared" si="17"/>
        <v>0</v>
      </c>
      <c r="R22" s="242">
        <f t="shared" si="17"/>
        <v>0</v>
      </c>
      <c r="S22" s="242">
        <f t="shared" si="17"/>
        <v>0</v>
      </c>
      <c r="T22" s="242">
        <f t="shared" si="17"/>
        <v>0</v>
      </c>
      <c r="U22" s="242">
        <f t="shared" si="17"/>
        <v>0</v>
      </c>
      <c r="V22" s="242">
        <f t="shared" si="17"/>
        <v>0</v>
      </c>
      <c r="W22" s="242">
        <f t="shared" si="17"/>
        <v>0</v>
      </c>
      <c r="X22" s="242">
        <f t="shared" si="17"/>
        <v>0</v>
      </c>
      <c r="Y22" s="242">
        <f t="shared" si="17"/>
        <v>0</v>
      </c>
      <c r="Z22" s="242">
        <f t="shared" si="17"/>
        <v>0</v>
      </c>
      <c r="AA22" s="242">
        <f t="shared" si="17"/>
        <v>0</v>
      </c>
      <c r="AB22" s="242">
        <f t="shared" si="17"/>
        <v>0</v>
      </c>
      <c r="AC22" s="242">
        <f t="shared" si="17"/>
        <v>0</v>
      </c>
      <c r="AD22" s="242">
        <f t="shared" si="17"/>
        <v>0</v>
      </c>
      <c r="AE22" s="242">
        <f t="shared" si="17"/>
        <v>0</v>
      </c>
      <c r="AF22" s="242">
        <f t="shared" si="17"/>
        <v>0</v>
      </c>
      <c r="AG22" s="242">
        <f t="shared" si="17"/>
        <v>0</v>
      </c>
      <c r="AH22" s="242">
        <f t="shared" si="17"/>
        <v>0</v>
      </c>
      <c r="AI22" s="242">
        <f t="shared" si="17"/>
        <v>0</v>
      </c>
      <c r="AJ22" s="242">
        <f t="shared" si="17"/>
        <v>0</v>
      </c>
      <c r="AK22" s="242">
        <f t="shared" si="17"/>
        <v>0</v>
      </c>
      <c r="AL22" s="242">
        <f t="shared" si="17"/>
        <v>0</v>
      </c>
      <c r="AM22" s="242">
        <f t="shared" si="17"/>
        <v>0</v>
      </c>
      <c r="AN22" s="242">
        <f t="shared" si="17"/>
        <v>0</v>
      </c>
      <c r="AO22" s="242">
        <f t="shared" si="17"/>
        <v>0</v>
      </c>
      <c r="AP22" s="242">
        <f t="shared" si="17"/>
        <v>0</v>
      </c>
      <c r="AQ22" s="242">
        <f t="shared" si="17"/>
        <v>0</v>
      </c>
      <c r="AR22" s="242">
        <f t="shared" si="17"/>
        <v>0</v>
      </c>
      <c r="AS22" s="242">
        <f t="shared" si="17"/>
        <v>0</v>
      </c>
      <c r="AT22" s="242">
        <f t="shared" si="17"/>
        <v>0</v>
      </c>
      <c r="AU22" s="242">
        <f t="shared" si="17"/>
        <v>0</v>
      </c>
      <c r="AV22" s="242">
        <f t="shared" si="17"/>
        <v>0</v>
      </c>
      <c r="AW22" s="242">
        <f t="shared" si="7"/>
        <v>0</v>
      </c>
      <c r="AX22" s="242">
        <f t="shared" si="17"/>
        <v>0</v>
      </c>
      <c r="AY22" s="242">
        <f t="shared" si="17"/>
        <v>0</v>
      </c>
      <c r="AZ22" s="242">
        <f t="shared" si="17"/>
        <v>0</v>
      </c>
      <c r="BA22" s="242">
        <f t="shared" si="17"/>
        <v>0</v>
      </c>
      <c r="BB22" s="242">
        <f t="shared" si="17"/>
        <v>0</v>
      </c>
      <c r="BC22" s="242">
        <f t="shared" si="17"/>
        <v>0</v>
      </c>
      <c r="BD22" s="242">
        <f t="shared" si="17"/>
        <v>0</v>
      </c>
      <c r="BE22" s="242">
        <f t="shared" si="17"/>
        <v>0</v>
      </c>
      <c r="BF22" s="242">
        <f t="shared" si="17"/>
        <v>0</v>
      </c>
      <c r="BG22" s="242">
        <f t="shared" si="17"/>
        <v>0</v>
      </c>
      <c r="BH22" s="242">
        <f t="shared" si="17"/>
        <v>0</v>
      </c>
      <c r="BI22" s="134"/>
      <c r="BJ22" s="134"/>
      <c r="BK22" s="134"/>
      <c r="BL22" s="134"/>
      <c r="BM22" s="139"/>
      <c r="BN22" s="139"/>
      <c r="BO22" s="139"/>
      <c r="BP22" s="139"/>
      <c r="BQ22" s="139"/>
      <c r="BR22" s="139"/>
      <c r="BS22" s="139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</row>
    <row r="23" spans="1:109" s="116" customFormat="1" ht="13.5" customHeight="1">
      <c r="A23" s="129">
        <v>210</v>
      </c>
      <c r="B23" s="132" t="s">
        <v>78</v>
      </c>
      <c r="C23" s="132" t="s">
        <v>60</v>
      </c>
      <c r="D23" s="133"/>
      <c r="E23" s="112" t="s">
        <v>80</v>
      </c>
      <c r="F23" s="242">
        <f t="shared" si="9"/>
        <v>13.13</v>
      </c>
      <c r="G23" s="242">
        <f t="shared" si="4"/>
        <v>13.13</v>
      </c>
      <c r="H23" s="243"/>
      <c r="I23" s="243"/>
      <c r="J23" s="243"/>
      <c r="K23" s="243"/>
      <c r="L23" s="243"/>
      <c r="M23" s="243"/>
      <c r="N23" s="244"/>
      <c r="O23" s="244">
        <v>8.98</v>
      </c>
      <c r="P23" s="244">
        <v>4.15</v>
      </c>
      <c r="Q23" s="244"/>
      <c r="R23" s="244"/>
      <c r="S23" s="244"/>
      <c r="T23" s="243"/>
      <c r="U23" s="242">
        <f t="shared" si="6"/>
        <v>0</v>
      </c>
      <c r="V23" s="243"/>
      <c r="W23" s="243"/>
      <c r="X23" s="244"/>
      <c r="Y23" s="244"/>
      <c r="Z23" s="243"/>
      <c r="AA23" s="243"/>
      <c r="AB23" s="243"/>
      <c r="AC23" s="244"/>
      <c r="AD23" s="243"/>
      <c r="AE23" s="243"/>
      <c r="AF23" s="244"/>
      <c r="AG23" s="243"/>
      <c r="AH23" s="244"/>
      <c r="AI23" s="243"/>
      <c r="AJ23" s="243"/>
      <c r="AK23" s="243"/>
      <c r="AL23" s="244"/>
      <c r="AM23" s="243"/>
      <c r="AN23" s="243"/>
      <c r="AO23" s="243"/>
      <c r="AP23" s="244"/>
      <c r="AQ23" s="243"/>
      <c r="AR23" s="243"/>
      <c r="AS23" s="243"/>
      <c r="AT23" s="243"/>
      <c r="AU23" s="244"/>
      <c r="AV23" s="243"/>
      <c r="AW23" s="242">
        <f t="shared" si="7"/>
        <v>0</v>
      </c>
      <c r="AX23" s="244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134"/>
      <c r="BJ23" s="134"/>
      <c r="BK23" s="134"/>
      <c r="BL23" s="134"/>
      <c r="BM23" s="139"/>
      <c r="BN23" s="139"/>
      <c r="BO23" s="139"/>
      <c r="BP23" s="139"/>
      <c r="BQ23" s="139"/>
      <c r="BR23" s="139"/>
      <c r="BS23" s="139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</row>
    <row r="24" spans="1:109" s="116" customFormat="1" ht="13.5" customHeight="1">
      <c r="A24" s="129">
        <v>210</v>
      </c>
      <c r="B24" s="132" t="s">
        <v>78</v>
      </c>
      <c r="C24" s="132" t="s">
        <v>71</v>
      </c>
      <c r="D24" s="133"/>
      <c r="E24" s="112" t="s">
        <v>81</v>
      </c>
      <c r="F24" s="242">
        <f t="shared" si="9"/>
        <v>2.17</v>
      </c>
      <c r="G24" s="242">
        <f t="shared" si="4"/>
        <v>2.17</v>
      </c>
      <c r="H24" s="243"/>
      <c r="I24" s="243"/>
      <c r="J24" s="243"/>
      <c r="K24" s="243"/>
      <c r="L24" s="243"/>
      <c r="M24" s="243"/>
      <c r="N24" s="244"/>
      <c r="O24" s="244">
        <v>2.17</v>
      </c>
      <c r="P24" s="244"/>
      <c r="Q24" s="244"/>
      <c r="R24" s="244"/>
      <c r="S24" s="244"/>
      <c r="T24" s="243"/>
      <c r="U24" s="242">
        <f t="shared" si="6"/>
        <v>0</v>
      </c>
      <c r="V24" s="243"/>
      <c r="W24" s="243"/>
      <c r="X24" s="244"/>
      <c r="Y24" s="244"/>
      <c r="Z24" s="243"/>
      <c r="AA24" s="243"/>
      <c r="AB24" s="243"/>
      <c r="AC24" s="244"/>
      <c r="AD24" s="243"/>
      <c r="AE24" s="243"/>
      <c r="AF24" s="244"/>
      <c r="AG24" s="243"/>
      <c r="AH24" s="244"/>
      <c r="AI24" s="243"/>
      <c r="AJ24" s="243"/>
      <c r="AK24" s="243"/>
      <c r="AL24" s="244"/>
      <c r="AM24" s="243"/>
      <c r="AN24" s="243"/>
      <c r="AO24" s="243"/>
      <c r="AP24" s="244"/>
      <c r="AQ24" s="243"/>
      <c r="AR24" s="243"/>
      <c r="AS24" s="243"/>
      <c r="AT24" s="243"/>
      <c r="AU24" s="244"/>
      <c r="AV24" s="243"/>
      <c r="AW24" s="242">
        <f t="shared" si="7"/>
        <v>0</v>
      </c>
      <c r="AX24" s="244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134"/>
      <c r="BJ24" s="134"/>
      <c r="BK24" s="134"/>
      <c r="BL24" s="134"/>
      <c r="BM24" s="139"/>
      <c r="BN24" s="139"/>
      <c r="BO24" s="139"/>
      <c r="BP24" s="139"/>
      <c r="BQ24" s="139"/>
      <c r="BR24" s="139"/>
      <c r="BS24" s="139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</row>
    <row r="25" spans="1:109" s="116" customFormat="1" ht="13.5" customHeight="1">
      <c r="A25" s="129">
        <v>213</v>
      </c>
      <c r="B25" s="132"/>
      <c r="C25" s="132"/>
      <c r="D25" s="133"/>
      <c r="E25" s="112" t="s">
        <v>82</v>
      </c>
      <c r="F25" s="242">
        <f t="shared" si="9"/>
        <v>150.37</v>
      </c>
      <c r="G25" s="242">
        <f t="shared" si="4"/>
        <v>2.1</v>
      </c>
      <c r="H25" s="242">
        <f>H26</f>
        <v>0</v>
      </c>
      <c r="I25" s="242">
        <f aca="true" t="shared" si="18" ref="I25:BH26">I26</f>
        <v>0</v>
      </c>
      <c r="J25" s="242">
        <f t="shared" si="18"/>
        <v>0</v>
      </c>
      <c r="K25" s="242">
        <f t="shared" si="18"/>
        <v>0</v>
      </c>
      <c r="L25" s="242">
        <f t="shared" si="18"/>
        <v>0</v>
      </c>
      <c r="M25" s="242">
        <f t="shared" si="18"/>
        <v>0</v>
      </c>
      <c r="N25" s="242">
        <f t="shared" si="18"/>
        <v>0</v>
      </c>
      <c r="O25" s="242"/>
      <c r="P25" s="242"/>
      <c r="Q25" s="242"/>
      <c r="R25" s="242"/>
      <c r="S25" s="242"/>
      <c r="T25" s="242">
        <f t="shared" si="18"/>
        <v>2.1</v>
      </c>
      <c r="U25" s="242">
        <f t="shared" si="18"/>
        <v>68</v>
      </c>
      <c r="V25" s="242">
        <f t="shared" si="18"/>
        <v>28</v>
      </c>
      <c r="W25" s="242">
        <f t="shared" si="18"/>
        <v>0</v>
      </c>
      <c r="X25" s="242">
        <f t="shared" si="18"/>
        <v>0</v>
      </c>
      <c r="Y25" s="242">
        <f t="shared" si="18"/>
        <v>0</v>
      </c>
      <c r="Z25" s="242">
        <f t="shared" si="18"/>
        <v>0</v>
      </c>
      <c r="AA25" s="242">
        <f t="shared" si="18"/>
        <v>0</v>
      </c>
      <c r="AB25" s="242">
        <f t="shared" si="18"/>
        <v>0</v>
      </c>
      <c r="AC25" s="242">
        <f t="shared" si="18"/>
        <v>0</v>
      </c>
      <c r="AD25" s="242">
        <f t="shared" si="18"/>
        <v>0</v>
      </c>
      <c r="AE25" s="242">
        <f t="shared" si="18"/>
        <v>0</v>
      </c>
      <c r="AF25" s="242">
        <f t="shared" si="18"/>
        <v>0</v>
      </c>
      <c r="AG25" s="242">
        <f t="shared" si="18"/>
        <v>0</v>
      </c>
      <c r="AH25" s="242">
        <f t="shared" si="18"/>
        <v>0</v>
      </c>
      <c r="AI25" s="242">
        <f t="shared" si="18"/>
        <v>0</v>
      </c>
      <c r="AJ25" s="242">
        <f t="shared" si="18"/>
        <v>0</v>
      </c>
      <c r="AK25" s="242">
        <f t="shared" si="18"/>
        <v>0</v>
      </c>
      <c r="AL25" s="242">
        <f t="shared" si="18"/>
        <v>0</v>
      </c>
      <c r="AM25" s="242">
        <f t="shared" si="18"/>
        <v>0</v>
      </c>
      <c r="AN25" s="242">
        <f t="shared" si="18"/>
        <v>0</v>
      </c>
      <c r="AO25" s="242">
        <f t="shared" si="18"/>
        <v>0</v>
      </c>
      <c r="AP25" s="242">
        <f t="shared" si="18"/>
        <v>0</v>
      </c>
      <c r="AQ25" s="242">
        <f t="shared" si="18"/>
        <v>0</v>
      </c>
      <c r="AR25" s="242">
        <f t="shared" si="18"/>
        <v>0</v>
      </c>
      <c r="AS25" s="242">
        <f t="shared" si="18"/>
        <v>0</v>
      </c>
      <c r="AT25" s="242">
        <f t="shared" si="18"/>
        <v>0</v>
      </c>
      <c r="AU25" s="242">
        <f t="shared" si="18"/>
        <v>0</v>
      </c>
      <c r="AV25" s="242">
        <f t="shared" si="18"/>
        <v>40</v>
      </c>
      <c r="AW25" s="242">
        <f t="shared" si="18"/>
        <v>80.27</v>
      </c>
      <c r="AX25" s="242">
        <f t="shared" si="18"/>
        <v>0</v>
      </c>
      <c r="AY25" s="242">
        <f t="shared" si="18"/>
        <v>0</v>
      </c>
      <c r="AZ25" s="242">
        <f t="shared" si="18"/>
        <v>0</v>
      </c>
      <c r="BA25" s="242">
        <f t="shared" si="18"/>
        <v>0</v>
      </c>
      <c r="BB25" s="242">
        <f t="shared" si="18"/>
        <v>0</v>
      </c>
      <c r="BC25" s="242">
        <f t="shared" si="18"/>
        <v>0</v>
      </c>
      <c r="BD25" s="242">
        <f t="shared" si="18"/>
        <v>0</v>
      </c>
      <c r="BE25" s="242">
        <f t="shared" si="18"/>
        <v>0</v>
      </c>
      <c r="BF25" s="242">
        <f t="shared" si="18"/>
        <v>0</v>
      </c>
      <c r="BG25" s="242">
        <f t="shared" si="18"/>
        <v>0</v>
      </c>
      <c r="BH25" s="242">
        <f t="shared" si="18"/>
        <v>80.27</v>
      </c>
      <c r="BI25" s="134"/>
      <c r="BJ25" s="134"/>
      <c r="BK25" s="134"/>
      <c r="BL25" s="134"/>
      <c r="BM25" s="139"/>
      <c r="BN25" s="139"/>
      <c r="BO25" s="139"/>
      <c r="BP25" s="139"/>
      <c r="BQ25" s="139"/>
      <c r="BR25" s="139"/>
      <c r="BS25" s="139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</row>
    <row r="26" spans="1:109" s="116" customFormat="1" ht="13.5" customHeight="1">
      <c r="A26" s="129">
        <v>213</v>
      </c>
      <c r="B26" s="132" t="s">
        <v>74</v>
      </c>
      <c r="C26" s="132"/>
      <c r="D26" s="133"/>
      <c r="E26" s="112" t="s">
        <v>84</v>
      </c>
      <c r="F26" s="242">
        <f t="shared" si="9"/>
        <v>150.37</v>
      </c>
      <c r="G26" s="242">
        <f t="shared" si="4"/>
        <v>2.1</v>
      </c>
      <c r="H26" s="242">
        <f>H27</f>
        <v>0</v>
      </c>
      <c r="I26" s="242">
        <f t="shared" si="18"/>
        <v>0</v>
      </c>
      <c r="J26" s="242">
        <f t="shared" si="18"/>
        <v>0</v>
      </c>
      <c r="K26" s="242">
        <f t="shared" si="18"/>
        <v>0</v>
      </c>
      <c r="L26" s="242">
        <f t="shared" si="18"/>
        <v>0</v>
      </c>
      <c r="M26" s="242">
        <f t="shared" si="18"/>
        <v>0</v>
      </c>
      <c r="N26" s="242">
        <f t="shared" si="18"/>
        <v>0</v>
      </c>
      <c r="O26" s="242"/>
      <c r="P26" s="242"/>
      <c r="Q26" s="242"/>
      <c r="R26" s="242"/>
      <c r="S26" s="242"/>
      <c r="T26" s="242">
        <f t="shared" si="18"/>
        <v>2.1</v>
      </c>
      <c r="U26" s="242">
        <f t="shared" si="18"/>
        <v>68</v>
      </c>
      <c r="V26" s="242">
        <f t="shared" si="18"/>
        <v>28</v>
      </c>
      <c r="W26" s="242">
        <f t="shared" si="18"/>
        <v>0</v>
      </c>
      <c r="X26" s="242">
        <f t="shared" si="18"/>
        <v>0</v>
      </c>
      <c r="Y26" s="242">
        <f t="shared" si="18"/>
        <v>0</v>
      </c>
      <c r="Z26" s="242">
        <f t="shared" si="18"/>
        <v>0</v>
      </c>
      <c r="AA26" s="242">
        <f t="shared" si="18"/>
        <v>0</v>
      </c>
      <c r="AB26" s="242">
        <f t="shared" si="18"/>
        <v>0</v>
      </c>
      <c r="AC26" s="242">
        <f t="shared" si="18"/>
        <v>0</v>
      </c>
      <c r="AD26" s="242">
        <f t="shared" si="18"/>
        <v>0</v>
      </c>
      <c r="AE26" s="242">
        <f t="shared" si="18"/>
        <v>0</v>
      </c>
      <c r="AF26" s="242">
        <f t="shared" si="18"/>
        <v>0</v>
      </c>
      <c r="AG26" s="242">
        <f t="shared" si="18"/>
        <v>0</v>
      </c>
      <c r="AH26" s="242">
        <f t="shared" si="18"/>
        <v>0</v>
      </c>
      <c r="AI26" s="242">
        <f t="shared" si="18"/>
        <v>0</v>
      </c>
      <c r="AJ26" s="242">
        <f t="shared" si="18"/>
        <v>0</v>
      </c>
      <c r="AK26" s="242">
        <f t="shared" si="18"/>
        <v>0</v>
      </c>
      <c r="AL26" s="242">
        <f t="shared" si="18"/>
        <v>0</v>
      </c>
      <c r="AM26" s="242">
        <f t="shared" si="18"/>
        <v>0</v>
      </c>
      <c r="AN26" s="242">
        <f t="shared" si="18"/>
        <v>0</v>
      </c>
      <c r="AO26" s="242">
        <f t="shared" si="18"/>
        <v>0</v>
      </c>
      <c r="AP26" s="242">
        <f t="shared" si="18"/>
        <v>0</v>
      </c>
      <c r="AQ26" s="242">
        <f t="shared" si="18"/>
        <v>0</v>
      </c>
      <c r="AR26" s="242">
        <f t="shared" si="18"/>
        <v>0</v>
      </c>
      <c r="AS26" s="242">
        <f t="shared" si="18"/>
        <v>0</v>
      </c>
      <c r="AT26" s="242">
        <f t="shared" si="18"/>
        <v>0</v>
      </c>
      <c r="AU26" s="242">
        <f t="shared" si="18"/>
        <v>0</v>
      </c>
      <c r="AV26" s="242">
        <f t="shared" si="18"/>
        <v>40</v>
      </c>
      <c r="AW26" s="242">
        <f t="shared" si="18"/>
        <v>80.27</v>
      </c>
      <c r="AX26" s="242">
        <f t="shared" si="18"/>
        <v>0</v>
      </c>
      <c r="AY26" s="242">
        <f t="shared" si="18"/>
        <v>0</v>
      </c>
      <c r="AZ26" s="242">
        <f t="shared" si="18"/>
        <v>0</v>
      </c>
      <c r="BA26" s="242">
        <f t="shared" si="18"/>
        <v>0</v>
      </c>
      <c r="BB26" s="242">
        <f t="shared" si="18"/>
        <v>0</v>
      </c>
      <c r="BC26" s="242">
        <f t="shared" si="18"/>
        <v>0</v>
      </c>
      <c r="BD26" s="242">
        <f t="shared" si="18"/>
        <v>0</v>
      </c>
      <c r="BE26" s="242">
        <f t="shared" si="18"/>
        <v>0</v>
      </c>
      <c r="BF26" s="242">
        <f t="shared" si="18"/>
        <v>0</v>
      </c>
      <c r="BG26" s="242">
        <f t="shared" si="18"/>
        <v>0</v>
      </c>
      <c r="BH26" s="242">
        <f t="shared" si="18"/>
        <v>80.27</v>
      </c>
      <c r="BI26" s="134"/>
      <c r="BJ26" s="134"/>
      <c r="BK26" s="134"/>
      <c r="BL26" s="134"/>
      <c r="BM26" s="139"/>
      <c r="BN26" s="139"/>
      <c r="BO26" s="139"/>
      <c r="BP26" s="139"/>
      <c r="BQ26" s="139"/>
      <c r="BR26" s="139"/>
      <c r="BS26" s="139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</row>
    <row r="27" spans="1:109" s="116" customFormat="1" ht="13.5" customHeight="1">
      <c r="A27" s="129">
        <v>213</v>
      </c>
      <c r="B27" s="132" t="s">
        <v>74</v>
      </c>
      <c r="C27" s="132" t="s">
        <v>66</v>
      </c>
      <c r="D27" s="133"/>
      <c r="E27" s="112" t="s">
        <v>85</v>
      </c>
      <c r="F27" s="242">
        <f t="shared" si="9"/>
        <v>150.37</v>
      </c>
      <c r="G27" s="242">
        <f t="shared" si="4"/>
        <v>2.1</v>
      </c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>
        <v>2.1</v>
      </c>
      <c r="U27" s="242">
        <f t="shared" si="6"/>
        <v>68</v>
      </c>
      <c r="V27" s="243">
        <v>28</v>
      </c>
      <c r="W27" s="243"/>
      <c r="X27" s="244"/>
      <c r="Y27" s="244"/>
      <c r="Z27" s="243"/>
      <c r="AA27" s="243"/>
      <c r="AB27" s="243"/>
      <c r="AC27" s="243"/>
      <c r="AD27" s="243"/>
      <c r="AE27" s="243"/>
      <c r="AF27" s="244"/>
      <c r="AG27" s="243"/>
      <c r="AH27" s="244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4"/>
      <c r="AV27" s="243">
        <v>40</v>
      </c>
      <c r="AW27" s="242">
        <f>SUM(AX27:BH27)</f>
        <v>80.27</v>
      </c>
      <c r="AX27" s="244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>
        <v>80.27</v>
      </c>
      <c r="BI27" s="134"/>
      <c r="BJ27" s="134"/>
      <c r="BK27" s="134"/>
      <c r="BL27" s="134"/>
      <c r="BM27" s="139"/>
      <c r="BN27" s="139"/>
      <c r="BO27" s="139"/>
      <c r="BP27" s="139"/>
      <c r="BQ27" s="139"/>
      <c r="BR27" s="139"/>
      <c r="BS27" s="139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</row>
    <row r="28" spans="1:109" s="116" customFormat="1" ht="13.5" customHeight="1">
      <c r="A28" s="129">
        <v>221</v>
      </c>
      <c r="B28" s="132"/>
      <c r="C28" s="132"/>
      <c r="D28" s="133"/>
      <c r="E28" s="112" t="s">
        <v>86</v>
      </c>
      <c r="F28" s="242">
        <f t="shared" si="9"/>
        <v>20.47</v>
      </c>
      <c r="G28" s="242">
        <f t="shared" si="4"/>
        <v>20.47</v>
      </c>
      <c r="H28" s="242">
        <f>H29</f>
        <v>0</v>
      </c>
      <c r="I28" s="242">
        <f aca="true" t="shared" si="19" ref="I28:BH29">I29</f>
        <v>0</v>
      </c>
      <c r="J28" s="242">
        <f t="shared" si="19"/>
        <v>0</v>
      </c>
      <c r="K28" s="242">
        <f t="shared" si="19"/>
        <v>0</v>
      </c>
      <c r="L28" s="242">
        <f t="shared" si="19"/>
        <v>0</v>
      </c>
      <c r="M28" s="242">
        <f t="shared" si="19"/>
        <v>0</v>
      </c>
      <c r="N28" s="242">
        <f t="shared" si="19"/>
        <v>0</v>
      </c>
      <c r="O28" s="242">
        <f t="shared" si="19"/>
        <v>0</v>
      </c>
      <c r="P28" s="242">
        <f t="shared" si="19"/>
        <v>0</v>
      </c>
      <c r="Q28" s="242">
        <f t="shared" si="19"/>
        <v>0</v>
      </c>
      <c r="R28" s="242">
        <f t="shared" si="19"/>
        <v>20.47</v>
      </c>
      <c r="S28" s="242">
        <f t="shared" si="19"/>
        <v>0</v>
      </c>
      <c r="T28" s="242">
        <f t="shared" si="19"/>
        <v>0</v>
      </c>
      <c r="U28" s="242">
        <f t="shared" si="19"/>
        <v>0</v>
      </c>
      <c r="V28" s="242">
        <f t="shared" si="19"/>
        <v>0</v>
      </c>
      <c r="W28" s="242">
        <f t="shared" si="19"/>
        <v>0</v>
      </c>
      <c r="X28" s="242">
        <f t="shared" si="19"/>
        <v>0</v>
      </c>
      <c r="Y28" s="242">
        <f t="shared" si="19"/>
        <v>0</v>
      </c>
      <c r="Z28" s="242">
        <f t="shared" si="19"/>
        <v>0</v>
      </c>
      <c r="AA28" s="242">
        <f t="shared" si="19"/>
        <v>0</v>
      </c>
      <c r="AB28" s="242">
        <f t="shared" si="19"/>
        <v>0</v>
      </c>
      <c r="AC28" s="242">
        <f t="shared" si="19"/>
        <v>0</v>
      </c>
      <c r="AD28" s="242">
        <f t="shared" si="19"/>
        <v>0</v>
      </c>
      <c r="AE28" s="242">
        <f t="shared" si="19"/>
        <v>0</v>
      </c>
      <c r="AF28" s="242">
        <f t="shared" si="19"/>
        <v>0</v>
      </c>
      <c r="AG28" s="242">
        <f t="shared" si="19"/>
        <v>0</v>
      </c>
      <c r="AH28" s="242">
        <f t="shared" si="19"/>
        <v>0</v>
      </c>
      <c r="AI28" s="242">
        <f t="shared" si="19"/>
        <v>0</v>
      </c>
      <c r="AJ28" s="242">
        <f t="shared" si="19"/>
        <v>0</v>
      </c>
      <c r="AK28" s="242">
        <f t="shared" si="19"/>
        <v>0</v>
      </c>
      <c r="AL28" s="242">
        <f t="shared" si="19"/>
        <v>0</v>
      </c>
      <c r="AM28" s="242">
        <f t="shared" si="19"/>
        <v>0</v>
      </c>
      <c r="AN28" s="242">
        <f t="shared" si="19"/>
        <v>0</v>
      </c>
      <c r="AO28" s="242">
        <f t="shared" si="19"/>
        <v>0</v>
      </c>
      <c r="AP28" s="242">
        <f t="shared" si="19"/>
        <v>0</v>
      </c>
      <c r="AQ28" s="242">
        <f t="shared" si="19"/>
        <v>0</v>
      </c>
      <c r="AR28" s="242">
        <f t="shared" si="19"/>
        <v>0</v>
      </c>
      <c r="AS28" s="242">
        <f t="shared" si="19"/>
        <v>0</v>
      </c>
      <c r="AT28" s="242">
        <f t="shared" si="19"/>
        <v>0</v>
      </c>
      <c r="AU28" s="242">
        <f t="shared" si="19"/>
        <v>0</v>
      </c>
      <c r="AV28" s="242">
        <f t="shared" si="19"/>
        <v>0</v>
      </c>
      <c r="AW28" s="242">
        <f t="shared" si="19"/>
        <v>0</v>
      </c>
      <c r="AX28" s="242">
        <f t="shared" si="19"/>
        <v>0</v>
      </c>
      <c r="AY28" s="242">
        <f t="shared" si="19"/>
        <v>0</v>
      </c>
      <c r="AZ28" s="242">
        <f t="shared" si="19"/>
        <v>0</v>
      </c>
      <c r="BA28" s="242">
        <f t="shared" si="19"/>
        <v>0</v>
      </c>
      <c r="BB28" s="242">
        <f t="shared" si="19"/>
        <v>0</v>
      </c>
      <c r="BC28" s="242">
        <f t="shared" si="19"/>
        <v>0</v>
      </c>
      <c r="BD28" s="242">
        <f t="shared" si="19"/>
        <v>0</v>
      </c>
      <c r="BE28" s="242">
        <f t="shared" si="19"/>
        <v>0</v>
      </c>
      <c r="BF28" s="242">
        <f t="shared" si="19"/>
        <v>0</v>
      </c>
      <c r="BG28" s="242">
        <f t="shared" si="19"/>
        <v>0</v>
      </c>
      <c r="BH28" s="242">
        <f t="shared" si="19"/>
        <v>0</v>
      </c>
      <c r="BI28" s="134"/>
      <c r="BJ28" s="134"/>
      <c r="BK28" s="134"/>
      <c r="BL28" s="134"/>
      <c r="BM28" s="139"/>
      <c r="BN28" s="139"/>
      <c r="BO28" s="139"/>
      <c r="BP28" s="139"/>
      <c r="BQ28" s="139"/>
      <c r="BR28" s="139"/>
      <c r="BS28" s="139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</row>
    <row r="29" spans="1:109" s="116" customFormat="1" ht="13.5" customHeight="1">
      <c r="A29" s="129">
        <v>221</v>
      </c>
      <c r="B29" s="132" t="s">
        <v>71</v>
      </c>
      <c r="C29" s="132"/>
      <c r="D29" s="133"/>
      <c r="E29" s="112" t="s">
        <v>87</v>
      </c>
      <c r="F29" s="242">
        <f t="shared" si="9"/>
        <v>20.47</v>
      </c>
      <c r="G29" s="242">
        <f t="shared" si="4"/>
        <v>20.47</v>
      </c>
      <c r="H29" s="242">
        <f>H30</f>
        <v>0</v>
      </c>
      <c r="I29" s="242">
        <f t="shared" si="19"/>
        <v>0</v>
      </c>
      <c r="J29" s="242">
        <f t="shared" si="19"/>
        <v>0</v>
      </c>
      <c r="K29" s="242">
        <f t="shared" si="19"/>
        <v>0</v>
      </c>
      <c r="L29" s="242">
        <f t="shared" si="19"/>
        <v>0</v>
      </c>
      <c r="M29" s="242">
        <f t="shared" si="19"/>
        <v>0</v>
      </c>
      <c r="N29" s="242">
        <f t="shared" si="19"/>
        <v>0</v>
      </c>
      <c r="O29" s="242">
        <f t="shared" si="19"/>
        <v>0</v>
      </c>
      <c r="P29" s="242">
        <f t="shared" si="19"/>
        <v>0</v>
      </c>
      <c r="Q29" s="242">
        <f t="shared" si="19"/>
        <v>0</v>
      </c>
      <c r="R29" s="242">
        <f t="shared" si="19"/>
        <v>20.47</v>
      </c>
      <c r="S29" s="242">
        <f t="shared" si="19"/>
        <v>0</v>
      </c>
      <c r="T29" s="242">
        <f t="shared" si="19"/>
        <v>0</v>
      </c>
      <c r="U29" s="242">
        <f t="shared" si="19"/>
        <v>0</v>
      </c>
      <c r="V29" s="242">
        <f t="shared" si="19"/>
        <v>0</v>
      </c>
      <c r="W29" s="242">
        <f t="shared" si="19"/>
        <v>0</v>
      </c>
      <c r="X29" s="242">
        <f t="shared" si="19"/>
        <v>0</v>
      </c>
      <c r="Y29" s="242">
        <f t="shared" si="19"/>
        <v>0</v>
      </c>
      <c r="Z29" s="242">
        <f t="shared" si="19"/>
        <v>0</v>
      </c>
      <c r="AA29" s="242">
        <f t="shared" si="19"/>
        <v>0</v>
      </c>
      <c r="AB29" s="242">
        <f t="shared" si="19"/>
        <v>0</v>
      </c>
      <c r="AC29" s="242">
        <f t="shared" si="19"/>
        <v>0</v>
      </c>
      <c r="AD29" s="242">
        <f t="shared" si="19"/>
        <v>0</v>
      </c>
      <c r="AE29" s="242">
        <f t="shared" si="19"/>
        <v>0</v>
      </c>
      <c r="AF29" s="242">
        <f t="shared" si="19"/>
        <v>0</v>
      </c>
      <c r="AG29" s="242">
        <f t="shared" si="19"/>
        <v>0</v>
      </c>
      <c r="AH29" s="242">
        <f t="shared" si="19"/>
        <v>0</v>
      </c>
      <c r="AI29" s="242">
        <f t="shared" si="19"/>
        <v>0</v>
      </c>
      <c r="AJ29" s="242">
        <f t="shared" si="19"/>
        <v>0</v>
      </c>
      <c r="AK29" s="242">
        <f t="shared" si="19"/>
        <v>0</v>
      </c>
      <c r="AL29" s="242">
        <f t="shared" si="19"/>
        <v>0</v>
      </c>
      <c r="AM29" s="242">
        <f t="shared" si="19"/>
        <v>0</v>
      </c>
      <c r="AN29" s="242">
        <f t="shared" si="19"/>
        <v>0</v>
      </c>
      <c r="AO29" s="242">
        <f t="shared" si="19"/>
        <v>0</v>
      </c>
      <c r="AP29" s="242">
        <f t="shared" si="19"/>
        <v>0</v>
      </c>
      <c r="AQ29" s="242">
        <f t="shared" si="19"/>
        <v>0</v>
      </c>
      <c r="AR29" s="242">
        <f t="shared" si="19"/>
        <v>0</v>
      </c>
      <c r="AS29" s="242">
        <f t="shared" si="19"/>
        <v>0</v>
      </c>
      <c r="AT29" s="242">
        <f t="shared" si="19"/>
        <v>0</v>
      </c>
      <c r="AU29" s="242">
        <f t="shared" si="19"/>
        <v>0</v>
      </c>
      <c r="AV29" s="242">
        <f t="shared" si="19"/>
        <v>0</v>
      </c>
      <c r="AW29" s="242">
        <f t="shared" si="19"/>
        <v>0</v>
      </c>
      <c r="AX29" s="242">
        <f t="shared" si="19"/>
        <v>0</v>
      </c>
      <c r="AY29" s="242">
        <f t="shared" si="19"/>
        <v>0</v>
      </c>
      <c r="AZ29" s="242">
        <f t="shared" si="19"/>
        <v>0</v>
      </c>
      <c r="BA29" s="242">
        <f t="shared" si="19"/>
        <v>0</v>
      </c>
      <c r="BB29" s="242">
        <f t="shared" si="19"/>
        <v>0</v>
      </c>
      <c r="BC29" s="242">
        <f t="shared" si="19"/>
        <v>0</v>
      </c>
      <c r="BD29" s="242">
        <f t="shared" si="19"/>
        <v>0</v>
      </c>
      <c r="BE29" s="242">
        <f t="shared" si="19"/>
        <v>0</v>
      </c>
      <c r="BF29" s="242">
        <f t="shared" si="19"/>
        <v>0</v>
      </c>
      <c r="BG29" s="242">
        <f t="shared" si="19"/>
        <v>0</v>
      </c>
      <c r="BH29" s="242">
        <f t="shared" si="19"/>
        <v>0</v>
      </c>
      <c r="BI29" s="134"/>
      <c r="BJ29" s="134"/>
      <c r="BK29" s="134"/>
      <c r="BL29" s="134"/>
      <c r="BM29" s="139"/>
      <c r="BN29" s="139"/>
      <c r="BO29" s="139"/>
      <c r="BP29" s="139"/>
      <c r="BQ29" s="139"/>
      <c r="BR29" s="139"/>
      <c r="BS29" s="139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</row>
    <row r="30" spans="1:109" s="116" customFormat="1" ht="13.5" customHeight="1">
      <c r="A30" s="129">
        <v>221</v>
      </c>
      <c r="B30" s="132" t="s">
        <v>71</v>
      </c>
      <c r="C30" s="132" t="s">
        <v>60</v>
      </c>
      <c r="D30" s="133"/>
      <c r="E30" s="112" t="s">
        <v>88</v>
      </c>
      <c r="F30" s="242">
        <f t="shared" si="9"/>
        <v>20.47</v>
      </c>
      <c r="G30" s="242">
        <f t="shared" si="4"/>
        <v>20.47</v>
      </c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>
        <v>20.47</v>
      </c>
      <c r="S30" s="243"/>
      <c r="T30" s="243"/>
      <c r="U30" s="242">
        <f t="shared" si="6"/>
        <v>0</v>
      </c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4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2">
        <f>SUM(AX30:BH30)</f>
        <v>0</v>
      </c>
      <c r="AX30" s="244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134"/>
      <c r="BJ30" s="134"/>
      <c r="BK30" s="134"/>
      <c r="BL30" s="134"/>
      <c r="BM30" s="139"/>
      <c r="BN30" s="139"/>
      <c r="BO30" s="139"/>
      <c r="BP30" s="139"/>
      <c r="BQ30" s="139"/>
      <c r="BR30" s="139"/>
      <c r="BS30" s="139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</row>
    <row r="31" spans="1:89" s="116" customFormat="1" ht="12.75" customHeight="1">
      <c r="A31" s="135"/>
      <c r="B31" s="136"/>
      <c r="C31" s="136"/>
      <c r="D31" s="137"/>
      <c r="E31" s="137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116" customFormat="1" ht="12.75" customHeight="1">
      <c r="A32" s="135"/>
      <c r="B32" s="136"/>
      <c r="C32" s="136"/>
      <c r="D32" s="137"/>
      <c r="E32" s="137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s="116" customFormat="1" ht="12.75" customHeight="1">
      <c r="A33" s="135"/>
      <c r="B33" s="136"/>
      <c r="C33" s="136"/>
      <c r="D33" s="137"/>
      <c r="E33" s="137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116" customFormat="1" ht="12.75" customHeight="1">
      <c r="A34" s="135"/>
      <c r="B34" s="136"/>
      <c r="C34" s="136"/>
      <c r="D34" s="137"/>
      <c r="E34" s="137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s="116" customFormat="1" ht="12.75" customHeight="1">
      <c r="A35" s="135"/>
      <c r="B35" s="136"/>
      <c r="C35" s="136"/>
      <c r="D35" s="137"/>
      <c r="E35" s="137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116" customFormat="1" ht="12.75" customHeight="1">
      <c r="A36" s="135"/>
      <c r="B36" s="136"/>
      <c r="C36" s="136"/>
      <c r="D36" s="137"/>
      <c r="E36" s="137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116" customFormat="1" ht="12.75" customHeight="1">
      <c r="A37" s="135"/>
      <c r="B37" s="136"/>
      <c r="C37" s="136"/>
      <c r="D37" s="137"/>
      <c r="E37" s="137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116" customFormat="1" ht="12.75" customHeight="1">
      <c r="A38" s="135"/>
      <c r="B38" s="136"/>
      <c r="C38" s="136"/>
      <c r="D38" s="137"/>
      <c r="E38" s="137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s="116" customFormat="1" ht="12.75" customHeight="1">
      <c r="A39" s="135"/>
      <c r="B39" s="136"/>
      <c r="C39" s="136"/>
      <c r="D39" s="137"/>
      <c r="E39" s="137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116" customFormat="1" ht="12.75" customHeight="1">
      <c r="A40" s="135"/>
      <c r="B40" s="136"/>
      <c r="C40" s="136"/>
      <c r="D40" s="137"/>
      <c r="E40" s="137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s="116" customFormat="1" ht="12.75" customHeight="1">
      <c r="A41" s="135"/>
      <c r="B41" s="136"/>
      <c r="C41" s="136"/>
      <c r="D41" s="137"/>
      <c r="E41" s="137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s="116" customFormat="1" ht="12.75" customHeight="1">
      <c r="A42" s="135"/>
      <c r="B42" s="136"/>
      <c r="C42" s="136"/>
      <c r="D42" s="137"/>
      <c r="E42" s="137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116" customFormat="1" ht="12.75" customHeight="1">
      <c r="A43" s="135"/>
      <c r="B43" s="136"/>
      <c r="C43" s="136"/>
      <c r="D43" s="137"/>
      <c r="E43" s="137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s="116" customFormat="1" ht="12.75" customHeight="1">
      <c r="A44" s="135"/>
      <c r="B44" s="136"/>
      <c r="C44" s="136"/>
      <c r="D44" s="137"/>
      <c r="E44" s="137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s="116" customFormat="1" ht="12.75" customHeight="1">
      <c r="A45" s="135"/>
      <c r="B45" s="136"/>
      <c r="C45" s="136"/>
      <c r="D45" s="137"/>
      <c r="E45" s="137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s="116" customFormat="1" ht="12.75" customHeight="1">
      <c r="A46" s="135"/>
      <c r="B46" s="136"/>
      <c r="C46" s="136"/>
      <c r="D46" s="137"/>
      <c r="E46" s="137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s="116" customFormat="1" ht="12.75" customHeight="1">
      <c r="A47" s="135"/>
      <c r="B47" s="136"/>
      <c r="C47" s="136"/>
      <c r="D47" s="137"/>
      <c r="E47" s="137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s="116" customFormat="1" ht="12.75" customHeight="1">
      <c r="A48" s="135"/>
      <c r="B48" s="136"/>
      <c r="C48" s="136"/>
      <c r="D48" s="137"/>
      <c r="E48" s="137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s="116" customFormat="1" ht="12.75" customHeight="1">
      <c r="A49" s="135"/>
      <c r="B49" s="136"/>
      <c r="C49" s="136"/>
      <c r="D49" s="137"/>
      <c r="E49" s="137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s="116" customFormat="1" ht="12.75" customHeight="1">
      <c r="A50" s="135"/>
      <c r="B50" s="136"/>
      <c r="C50" s="136"/>
      <c r="D50" s="137"/>
      <c r="E50" s="137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s="116" customFormat="1" ht="12.75" customHeight="1">
      <c r="A51" s="135"/>
      <c r="B51" s="136"/>
      <c r="C51" s="136"/>
      <c r="D51" s="137"/>
      <c r="E51" s="137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s="116" customFormat="1" ht="12.75" customHeight="1">
      <c r="A52" s="135"/>
      <c r="B52" s="136"/>
      <c r="C52" s="136"/>
      <c r="D52" s="137"/>
      <c r="E52" s="137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s="116" customFormat="1" ht="12.75" customHeight="1">
      <c r="A53" s="135"/>
      <c r="B53" s="136"/>
      <c r="C53" s="136"/>
      <c r="D53" s="137"/>
      <c r="E53" s="137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s="116" customFormat="1" ht="12.75" customHeight="1">
      <c r="A54" s="135"/>
      <c r="B54" s="136"/>
      <c r="C54" s="136"/>
      <c r="D54" s="137"/>
      <c r="E54" s="137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s="116" customFormat="1" ht="12.75" customHeight="1">
      <c r="A55" s="135"/>
      <c r="B55" s="136"/>
      <c r="C55" s="136"/>
      <c r="D55" s="137"/>
      <c r="E55" s="137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s="116" customFormat="1" ht="12.75" customHeight="1">
      <c r="A56" s="135"/>
      <c r="B56" s="136"/>
      <c r="C56" s="136"/>
      <c r="D56" s="137"/>
      <c r="E56" s="137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89" s="116" customFormat="1" ht="12.75" customHeight="1">
      <c r="A57" s="135"/>
      <c r="B57" s="136"/>
      <c r="C57" s="136"/>
      <c r="D57" s="137"/>
      <c r="E57" s="137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89" s="116" customFormat="1" ht="12.75" customHeight="1">
      <c r="A58" s="135"/>
      <c r="B58" s="136"/>
      <c r="C58" s="136"/>
      <c r="D58" s="137"/>
      <c r="E58" s="137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s="116" customFormat="1" ht="12.75" customHeight="1">
      <c r="A59" s="135"/>
      <c r="B59" s="136"/>
      <c r="C59" s="136"/>
      <c r="D59" s="137"/>
      <c r="E59" s="137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89" s="116" customFormat="1" ht="12.75" customHeight="1">
      <c r="A60" s="135"/>
      <c r="B60" s="136"/>
      <c r="C60" s="136"/>
      <c r="D60" s="137"/>
      <c r="E60" s="137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s="116" customFormat="1" ht="12.75" customHeight="1">
      <c r="A61" s="135"/>
      <c r="B61" s="136"/>
      <c r="C61" s="136"/>
      <c r="D61" s="137"/>
      <c r="E61" s="137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116" customFormat="1" ht="12.75" customHeight="1">
      <c r="A62" s="135"/>
      <c r="B62" s="136"/>
      <c r="C62" s="136"/>
      <c r="D62" s="137"/>
      <c r="E62" s="137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s="116" customFormat="1" ht="12.75" customHeight="1">
      <c r="A63" s="135"/>
      <c r="B63" s="136"/>
      <c r="C63" s="136"/>
      <c r="D63" s="137"/>
      <c r="E63" s="137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:89" s="116" customFormat="1" ht="12.75" customHeight="1">
      <c r="A64" s="135"/>
      <c r="B64" s="136"/>
      <c r="C64" s="136"/>
      <c r="D64" s="137"/>
      <c r="E64" s="137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:89" s="116" customFormat="1" ht="12.75" customHeight="1">
      <c r="A65" s="135"/>
      <c r="B65" s="136"/>
      <c r="C65" s="136"/>
      <c r="D65" s="137"/>
      <c r="E65" s="137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:89" s="116" customFormat="1" ht="12.75" customHeight="1">
      <c r="A66" s="135"/>
      <c r="B66" s="136"/>
      <c r="C66" s="136"/>
      <c r="D66" s="137"/>
      <c r="E66" s="137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:89" s="116" customFormat="1" ht="12.75" customHeight="1">
      <c r="A67" s="135"/>
      <c r="B67" s="136"/>
      <c r="C67" s="136"/>
      <c r="D67" s="137"/>
      <c r="E67" s="137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:89" s="116" customFormat="1" ht="12.75" customHeight="1">
      <c r="A68" s="135"/>
      <c r="B68" s="136"/>
      <c r="C68" s="136"/>
      <c r="D68" s="137"/>
      <c r="E68" s="137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1:89" s="116" customFormat="1" ht="12.75" customHeight="1">
      <c r="A69" s="135"/>
      <c r="B69" s="136"/>
      <c r="C69" s="136"/>
      <c r="D69" s="137"/>
      <c r="E69" s="137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1:89" s="116" customFormat="1" ht="12.75" customHeight="1">
      <c r="A70" s="135"/>
      <c r="B70" s="136"/>
      <c r="C70" s="136"/>
      <c r="D70" s="137"/>
      <c r="E70" s="137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1:89" s="116" customFormat="1" ht="12.75" customHeight="1">
      <c r="A71" s="135"/>
      <c r="B71" s="136"/>
      <c r="C71" s="136"/>
      <c r="D71" s="137"/>
      <c r="E71" s="137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1:89" s="116" customFormat="1" ht="12.75" customHeight="1">
      <c r="A72" s="135"/>
      <c r="B72" s="136"/>
      <c r="C72" s="136"/>
      <c r="D72" s="137"/>
      <c r="E72" s="137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1:89" s="116" customFormat="1" ht="12.75" customHeight="1">
      <c r="A73" s="135"/>
      <c r="B73" s="136"/>
      <c r="C73" s="136"/>
      <c r="D73" s="137"/>
      <c r="E73" s="137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1:89" s="116" customFormat="1" ht="12.75" customHeight="1">
      <c r="A74" s="135"/>
      <c r="B74" s="136"/>
      <c r="C74" s="136"/>
      <c r="D74" s="137"/>
      <c r="E74" s="137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1:89" s="116" customFormat="1" ht="12.75" customHeight="1">
      <c r="A75" s="135"/>
      <c r="B75" s="136"/>
      <c r="C75" s="136"/>
      <c r="D75" s="137"/>
      <c r="E75" s="137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1:89" s="117" customFormat="1" ht="12.75" customHeight="1">
      <c r="A76" s="143"/>
      <c r="B76" s="144"/>
      <c r="C76" s="144"/>
      <c r="D76" s="145"/>
      <c r="E76" s="145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</row>
    <row r="77" spans="1:89" s="117" customFormat="1" ht="12.75" customHeight="1">
      <c r="A77" s="143"/>
      <c r="B77" s="144"/>
      <c r="C77" s="144"/>
      <c r="D77" s="145"/>
      <c r="E77" s="145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</row>
    <row r="78" spans="1:89" s="117" customFormat="1" ht="12.75" customHeight="1">
      <c r="A78" s="143"/>
      <c r="B78" s="144"/>
      <c r="C78" s="144"/>
      <c r="D78" s="145"/>
      <c r="E78" s="145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</row>
    <row r="79" spans="1:89" s="117" customFormat="1" ht="12.75" customHeight="1">
      <c r="A79" s="143"/>
      <c r="B79" s="144"/>
      <c r="C79" s="144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</row>
    <row r="80" spans="1:89" s="117" customFormat="1" ht="12.75" customHeight="1">
      <c r="A80" s="143"/>
      <c r="B80" s="144"/>
      <c r="C80" s="144"/>
      <c r="D80" s="145"/>
      <c r="E80" s="145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</row>
    <row r="81" spans="1:89" s="117" customFormat="1" ht="12.75" customHeight="1">
      <c r="A81" s="143"/>
      <c r="B81" s="144"/>
      <c r="C81" s="144"/>
      <c r="D81" s="145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</row>
    <row r="82" spans="1:89" s="117" customFormat="1" ht="12.75" customHeight="1">
      <c r="A82" s="143"/>
      <c r="B82" s="144"/>
      <c r="C82" s="144"/>
      <c r="D82" s="145"/>
      <c r="E82" s="145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</row>
    <row r="83" spans="1:89" s="117" customFormat="1" ht="12.75" customHeight="1">
      <c r="A83" s="143"/>
      <c r="B83" s="144"/>
      <c r="C83" s="144"/>
      <c r="D83" s="145"/>
      <c r="E83" s="14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</row>
    <row r="84" spans="1:89" s="117" customFormat="1" ht="12.75" customHeight="1">
      <c r="A84" s="143"/>
      <c r="B84" s="144"/>
      <c r="C84" s="144"/>
      <c r="D84" s="145"/>
      <c r="E84" s="145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</row>
    <row r="85" spans="1:89" s="117" customFormat="1" ht="12.75" customHeight="1">
      <c r="A85" s="143"/>
      <c r="B85" s="144"/>
      <c r="C85" s="144"/>
      <c r="D85" s="145"/>
      <c r="E85" s="145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</row>
    <row r="86" spans="1:89" s="117" customFormat="1" ht="12.75" customHeight="1">
      <c r="A86" s="143"/>
      <c r="B86" s="144"/>
      <c r="C86" s="144"/>
      <c r="D86" s="145"/>
      <c r="E86" s="145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</row>
    <row r="87" spans="1:89" s="117" customFormat="1" ht="12.75" customHeight="1">
      <c r="A87" s="143"/>
      <c r="B87" s="144"/>
      <c r="C87" s="144"/>
      <c r="D87" s="145"/>
      <c r="E87" s="145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</row>
    <row r="88" spans="1:89" s="117" customFormat="1" ht="12.75" customHeight="1">
      <c r="A88" s="143"/>
      <c r="B88" s="144"/>
      <c r="C88" s="144"/>
      <c r="D88" s="145"/>
      <c r="E88" s="145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</row>
    <row r="89" spans="1:89" s="117" customFormat="1" ht="12.75" customHeight="1">
      <c r="A89" s="143"/>
      <c r="B89" s="144"/>
      <c r="C89" s="144"/>
      <c r="D89" s="145"/>
      <c r="E89" s="145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</row>
    <row r="90" spans="1:89" s="117" customFormat="1" ht="12.75" customHeight="1">
      <c r="A90" s="143"/>
      <c r="B90" s="144"/>
      <c r="C90" s="144"/>
      <c r="D90" s="145"/>
      <c r="E90" s="145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</row>
    <row r="91" spans="1:89" s="117" customFormat="1" ht="12.75" customHeight="1">
      <c r="A91" s="143"/>
      <c r="B91" s="144"/>
      <c r="C91" s="144"/>
      <c r="D91" s="145"/>
      <c r="E91" s="145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</row>
    <row r="92" spans="1:89" s="117" customFormat="1" ht="12.75" customHeight="1">
      <c r="A92" s="143"/>
      <c r="B92" s="144"/>
      <c r="C92" s="144"/>
      <c r="D92" s="145"/>
      <c r="E92" s="145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</row>
    <row r="93" spans="1:89" s="117" customFormat="1" ht="12.75" customHeight="1">
      <c r="A93" s="143"/>
      <c r="B93" s="144"/>
      <c r="C93" s="144"/>
      <c r="D93" s="145"/>
      <c r="E93" s="145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</row>
    <row r="94" spans="1:89" s="117" customFormat="1" ht="12.75" customHeight="1">
      <c r="A94" s="143"/>
      <c r="B94" s="144"/>
      <c r="C94" s="144"/>
      <c r="D94" s="145"/>
      <c r="E94" s="145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</row>
    <row r="95" spans="1:89" s="117" customFormat="1" ht="12.75" customHeight="1">
      <c r="A95" s="143"/>
      <c r="B95" s="144"/>
      <c r="C95" s="144"/>
      <c r="D95" s="145"/>
      <c r="E95" s="145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</row>
    <row r="96" spans="1:89" s="117" customFormat="1" ht="12.75" customHeight="1">
      <c r="A96" s="143"/>
      <c r="B96" s="144"/>
      <c r="C96" s="144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</row>
    <row r="97" spans="1:89" s="117" customFormat="1" ht="12.75" customHeight="1">
      <c r="A97" s="143"/>
      <c r="B97" s="144"/>
      <c r="C97" s="144"/>
      <c r="D97" s="145"/>
      <c r="E97" s="145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</row>
    <row r="98" spans="1:89" s="117" customFormat="1" ht="12.75" customHeight="1">
      <c r="A98" s="143"/>
      <c r="B98" s="144"/>
      <c r="C98" s="144"/>
      <c r="D98" s="145"/>
      <c r="E98" s="145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</row>
    <row r="99" spans="1:89" s="117" customFormat="1" ht="12.75" customHeight="1">
      <c r="A99" s="143"/>
      <c r="B99" s="144"/>
      <c r="C99" s="144"/>
      <c r="D99" s="145"/>
      <c r="E99" s="145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</row>
    <row r="100" spans="1:89" s="117" customFormat="1" ht="12.75" customHeight="1">
      <c r="A100" s="143"/>
      <c r="B100" s="144"/>
      <c r="C100" s="144"/>
      <c r="D100" s="145"/>
      <c r="E100" s="145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</row>
    <row r="101" spans="1:89" s="117" customFormat="1" ht="12.75" customHeight="1">
      <c r="A101" s="143"/>
      <c r="B101" s="144"/>
      <c r="C101" s="144"/>
      <c r="D101" s="145"/>
      <c r="E101" s="145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</row>
    <row r="102" spans="1:89" s="117" customFormat="1" ht="12.75" customHeight="1">
      <c r="A102" s="143"/>
      <c r="B102" s="144"/>
      <c r="C102" s="144"/>
      <c r="D102" s="145"/>
      <c r="E102" s="145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</row>
    <row r="103" spans="1:89" s="117" customFormat="1" ht="12.75" customHeight="1">
      <c r="A103" s="143"/>
      <c r="B103" s="144"/>
      <c r="C103" s="144"/>
      <c r="D103" s="145"/>
      <c r="E103" s="145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</row>
    <row r="104" spans="1:89" s="117" customFormat="1" ht="12.75" customHeight="1">
      <c r="A104" s="143"/>
      <c r="B104" s="144"/>
      <c r="C104" s="144"/>
      <c r="D104" s="145"/>
      <c r="E104" s="14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</row>
    <row r="105" spans="1:89" s="117" customFormat="1" ht="12.75" customHeight="1">
      <c r="A105" s="143"/>
      <c r="B105" s="144"/>
      <c r="C105" s="144"/>
      <c r="D105" s="145"/>
      <c r="E105" s="145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</row>
    <row r="106" spans="1:89" s="117" customFormat="1" ht="12.75" customHeight="1">
      <c r="A106" s="143"/>
      <c r="B106" s="144"/>
      <c r="C106" s="144"/>
      <c r="D106" s="145"/>
      <c r="E106" s="145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</row>
    <row r="107" spans="1:89" s="117" customFormat="1" ht="12.75" customHeight="1">
      <c r="A107" s="143"/>
      <c r="B107" s="144"/>
      <c r="C107" s="144"/>
      <c r="D107" s="145"/>
      <c r="E107" s="14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</row>
    <row r="108" spans="1:89" s="117" customFormat="1" ht="12.75" customHeight="1">
      <c r="A108" s="143"/>
      <c r="B108" s="144"/>
      <c r="C108" s="144"/>
      <c r="D108" s="145"/>
      <c r="E108" s="145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</row>
    <row r="109" spans="1:89" s="117" customFormat="1" ht="12.75" customHeight="1">
      <c r="A109" s="143"/>
      <c r="B109" s="144"/>
      <c r="C109" s="144"/>
      <c r="D109" s="145"/>
      <c r="E109" s="145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</row>
    <row r="110" spans="1:89" s="117" customFormat="1" ht="12.75" customHeight="1">
      <c r="A110" s="143"/>
      <c r="B110" s="144"/>
      <c r="C110" s="144"/>
      <c r="D110" s="145"/>
      <c r="E110" s="145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</row>
    <row r="111" spans="1:89" s="117" customFormat="1" ht="12.75" customHeight="1">
      <c r="A111" s="143"/>
      <c r="B111" s="144"/>
      <c r="C111" s="144"/>
      <c r="D111" s="145"/>
      <c r="E111" s="145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</row>
    <row r="112" spans="1:89" s="117" customFormat="1" ht="12.75" customHeight="1">
      <c r="A112" s="143"/>
      <c r="B112" s="144"/>
      <c r="C112" s="144"/>
      <c r="D112" s="145"/>
      <c r="E112" s="145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</row>
    <row r="113" spans="1:89" s="116" customFormat="1" ht="12.75" customHeight="1">
      <c r="A113" s="135"/>
      <c r="B113" s="136"/>
      <c r="C113" s="136"/>
      <c r="D113" s="137"/>
      <c r="E113" s="137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1:89" s="116" customFormat="1" ht="12.75" customHeight="1">
      <c r="A114" s="135"/>
      <c r="B114" s="136"/>
      <c r="C114" s="136"/>
      <c r="D114" s="137"/>
      <c r="E114" s="137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</row>
    <row r="115" spans="1:89" s="116" customFormat="1" ht="12.75" customHeight="1">
      <c r="A115" s="135"/>
      <c r="B115" s="136"/>
      <c r="C115" s="136"/>
      <c r="D115" s="137"/>
      <c r="E115" s="137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</row>
    <row r="116" spans="1:89" s="116" customFormat="1" ht="12.75" customHeight="1">
      <c r="A116" s="135"/>
      <c r="B116" s="136"/>
      <c r="C116" s="136"/>
      <c r="D116" s="137"/>
      <c r="E116" s="137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</row>
    <row r="117" spans="1:89" s="116" customFormat="1" ht="12.75" customHeight="1">
      <c r="A117" s="135"/>
      <c r="B117" s="136"/>
      <c r="C117" s="136"/>
      <c r="D117" s="137"/>
      <c r="E117" s="137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</row>
    <row r="118" spans="1:89" s="116" customFormat="1" ht="12.75" customHeight="1">
      <c r="A118" s="135"/>
      <c r="B118" s="136"/>
      <c r="C118" s="136"/>
      <c r="D118" s="137"/>
      <c r="E118" s="137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</row>
    <row r="119" spans="1:89" s="116" customFormat="1" ht="12.75" customHeight="1">
      <c r="A119" s="135"/>
      <c r="B119" s="136"/>
      <c r="C119" s="136"/>
      <c r="D119" s="137"/>
      <c r="E119" s="137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</row>
    <row r="120" spans="1:89" s="116" customFormat="1" ht="12.75" customHeight="1">
      <c r="A120" s="135"/>
      <c r="B120" s="136"/>
      <c r="C120" s="136"/>
      <c r="D120" s="137"/>
      <c r="E120" s="137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</row>
    <row r="121" spans="1:89" s="116" customFormat="1" ht="12.75" customHeight="1">
      <c r="A121" s="135"/>
      <c r="B121" s="136"/>
      <c r="C121" s="136"/>
      <c r="D121" s="137"/>
      <c r="E121" s="137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  <row r="122" spans="1:89" s="116" customFormat="1" ht="12.75" customHeight="1">
      <c r="A122" s="135"/>
      <c r="B122" s="136"/>
      <c r="C122" s="136"/>
      <c r="D122" s="137"/>
      <c r="E122" s="137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</row>
    <row r="123" spans="1:89" s="116" customFormat="1" ht="12.75" customHeight="1">
      <c r="A123" s="135"/>
      <c r="B123" s="136"/>
      <c r="C123" s="136"/>
      <c r="D123" s="137"/>
      <c r="E123" s="137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</row>
    <row r="124" spans="1:89" s="116" customFormat="1" ht="12.75" customHeight="1">
      <c r="A124" s="135"/>
      <c r="B124" s="136"/>
      <c r="C124" s="136"/>
      <c r="D124" s="137"/>
      <c r="E124" s="137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</row>
    <row r="125" spans="1:89" s="116" customFormat="1" ht="12.75" customHeight="1">
      <c r="A125" s="135"/>
      <c r="B125" s="136"/>
      <c r="C125" s="136"/>
      <c r="D125" s="137"/>
      <c r="E125" s="137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</row>
    <row r="126" spans="1:89" s="116" customFormat="1" ht="12.75" customHeight="1">
      <c r="A126" s="135"/>
      <c r="B126" s="136"/>
      <c r="C126" s="136"/>
      <c r="D126" s="137"/>
      <c r="E126" s="137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</row>
    <row r="127" spans="1:89" s="116" customFormat="1" ht="12.75" customHeight="1">
      <c r="A127" s="135"/>
      <c r="B127" s="136"/>
      <c r="C127" s="136"/>
      <c r="D127" s="137"/>
      <c r="E127" s="137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</row>
    <row r="128" spans="1:89" s="116" customFormat="1" ht="12.75" customHeight="1">
      <c r="A128" s="135"/>
      <c r="B128" s="136"/>
      <c r="C128" s="136"/>
      <c r="D128" s="137"/>
      <c r="E128" s="137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s="116" customFormat="1" ht="12.75" customHeight="1">
      <c r="A129" s="135"/>
      <c r="B129" s="136"/>
      <c r="C129" s="136"/>
      <c r="D129" s="137"/>
      <c r="E129" s="137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s="116" customFormat="1" ht="12.75" customHeight="1">
      <c r="A130" s="135"/>
      <c r="B130" s="136"/>
      <c r="C130" s="136"/>
      <c r="D130" s="137"/>
      <c r="E130" s="137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</sheetData>
  <sheetProtection sheet="1" selectLockedCells="1"/>
  <mergeCells count="117">
    <mergeCell ref="A2:E2"/>
    <mergeCell ref="G2:T2"/>
    <mergeCell ref="U2:AV2"/>
    <mergeCell ref="AW2:BH2"/>
    <mergeCell ref="BI2:BM2"/>
    <mergeCell ref="BN2:BP2"/>
    <mergeCell ref="BQ2:BS2"/>
    <mergeCell ref="BT2:BV2"/>
    <mergeCell ref="BW2:CG2"/>
    <mergeCell ref="CH2:CW2"/>
    <mergeCell ref="CX2:DE2"/>
    <mergeCell ref="D3:D4"/>
    <mergeCell ref="E3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T3:T4"/>
    <mergeCell ref="U3:U4"/>
    <mergeCell ref="V3:V4"/>
    <mergeCell ref="O3:O4"/>
    <mergeCell ref="R3:R4"/>
    <mergeCell ref="S3:S4"/>
    <mergeCell ref="P3:P4"/>
    <mergeCell ref="Q3:Q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DC3:DC4"/>
    <mergeCell ref="DD3:DD4"/>
    <mergeCell ref="DE3:DE4"/>
    <mergeCell ref="CY3:CY4"/>
    <mergeCell ref="CZ3:CZ4"/>
    <mergeCell ref="DA3:DA4"/>
    <mergeCell ref="DB3:DB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10" sqref="F10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375" style="1" customWidth="1"/>
    <col min="5" max="5" width="17.75390625" style="91" customWidth="1"/>
    <col min="6" max="7" width="17.75390625" style="92" customWidth="1"/>
    <col min="8" max="8" width="6.50390625" style="1" customWidth="1"/>
    <col min="9" max="16384" width="6.875" style="1" customWidth="1"/>
  </cols>
  <sheetData>
    <row r="1" spans="1:3" ht="24" customHeight="1">
      <c r="A1" s="292" t="s">
        <v>196</v>
      </c>
      <c r="B1" s="292"/>
      <c r="C1" s="292"/>
    </row>
    <row r="2" spans="1:8" ht="19.5" customHeight="1">
      <c r="A2" s="33"/>
      <c r="B2" s="33"/>
      <c r="C2" s="33"/>
      <c r="D2" s="34"/>
      <c r="E2" s="93"/>
      <c r="G2" s="94"/>
      <c r="H2" s="52"/>
    </row>
    <row r="3" spans="1:8" ht="25.5" customHeight="1">
      <c r="A3" s="95" t="s">
        <v>197</v>
      </c>
      <c r="B3" s="96"/>
      <c r="C3" s="96"/>
      <c r="D3" s="96"/>
      <c r="E3" s="97"/>
      <c r="F3" s="98"/>
      <c r="G3" s="98"/>
      <c r="H3" s="52"/>
    </row>
    <row r="4" spans="1:8" s="90" customFormat="1" ht="19.5" customHeight="1">
      <c r="A4" s="99"/>
      <c r="B4" s="99"/>
      <c r="C4" s="99"/>
      <c r="D4" s="99"/>
      <c r="E4" s="100"/>
      <c r="F4" s="101"/>
      <c r="G4" s="101" t="s">
        <v>2</v>
      </c>
      <c r="H4" s="102"/>
    </row>
    <row r="5" spans="1:8" s="90" customFormat="1" ht="19.5" customHeight="1">
      <c r="A5" s="219" t="s">
        <v>198</v>
      </c>
      <c r="B5" s="219"/>
      <c r="C5" s="219"/>
      <c r="D5" s="219"/>
      <c r="E5" s="288" t="s">
        <v>91</v>
      </c>
      <c r="F5" s="288"/>
      <c r="G5" s="288"/>
      <c r="H5" s="102"/>
    </row>
    <row r="6" spans="1:8" s="90" customFormat="1" ht="19.5" customHeight="1">
      <c r="A6" s="151" t="s">
        <v>42</v>
      </c>
      <c r="B6" s="246"/>
      <c r="C6" s="293" t="s">
        <v>43</v>
      </c>
      <c r="D6" s="288" t="s">
        <v>199</v>
      </c>
      <c r="E6" s="288" t="s">
        <v>32</v>
      </c>
      <c r="F6" s="294" t="s">
        <v>200</v>
      </c>
      <c r="G6" s="295" t="s">
        <v>201</v>
      </c>
      <c r="H6" s="102"/>
    </row>
    <row r="7" spans="1:8" s="90" customFormat="1" ht="33.75" customHeight="1">
      <c r="A7" s="153" t="s">
        <v>52</v>
      </c>
      <c r="B7" s="153" t="s">
        <v>53</v>
      </c>
      <c r="C7" s="293"/>
      <c r="D7" s="288"/>
      <c r="E7" s="288"/>
      <c r="F7" s="294"/>
      <c r="G7" s="295"/>
      <c r="H7" s="102"/>
    </row>
    <row r="8" spans="1:8" s="90" customFormat="1" ht="33.75" customHeight="1">
      <c r="A8" s="153"/>
      <c r="B8" s="153"/>
      <c r="C8" s="210">
        <v>919160</v>
      </c>
      <c r="D8" s="103" t="s">
        <v>202</v>
      </c>
      <c r="E8" s="247">
        <f>SUM(F8:G8)</f>
        <v>410.6500000000001</v>
      </c>
      <c r="F8" s="247">
        <f>F9+F12+F15+F18+F20</f>
        <v>375.5400000000001</v>
      </c>
      <c r="G8" s="247">
        <f>G9+G12+G15+G18+G20</f>
        <v>35.11</v>
      </c>
      <c r="H8" s="102"/>
    </row>
    <row r="9" spans="1:8" s="90" customFormat="1" ht="21" customHeight="1">
      <c r="A9" s="105">
        <v>201</v>
      </c>
      <c r="B9" s="106"/>
      <c r="C9" s="107"/>
      <c r="D9" s="108" t="s">
        <v>57</v>
      </c>
      <c r="E9" s="247">
        <f aca="true" t="shared" si="0" ref="E9:E21">SUM(F9:G9)</f>
        <v>209.16</v>
      </c>
      <c r="F9" s="245">
        <f>SUM(F10:F11)</f>
        <v>183.03</v>
      </c>
      <c r="G9" s="245">
        <f>SUM(G10:G11)</f>
        <v>26.13</v>
      </c>
      <c r="H9" s="110"/>
    </row>
    <row r="10" spans="1:7" s="90" customFormat="1" ht="21" customHeight="1">
      <c r="A10" s="105">
        <v>201</v>
      </c>
      <c r="B10" s="111" t="s">
        <v>58</v>
      </c>
      <c r="C10" s="107"/>
      <c r="D10" s="112" t="s">
        <v>59</v>
      </c>
      <c r="E10" s="247">
        <f t="shared" si="0"/>
        <v>192.31</v>
      </c>
      <c r="F10" s="248">
        <v>168.7</v>
      </c>
      <c r="G10" s="249">
        <v>23.61</v>
      </c>
    </row>
    <row r="11" spans="1:7" s="90" customFormat="1" ht="21" customHeight="1">
      <c r="A11" s="105">
        <v>201</v>
      </c>
      <c r="B11" s="111" t="s">
        <v>62</v>
      </c>
      <c r="C11" s="107"/>
      <c r="D11" s="113" t="s">
        <v>63</v>
      </c>
      <c r="E11" s="247">
        <f t="shared" si="0"/>
        <v>16.85</v>
      </c>
      <c r="F11" s="248">
        <v>14.33</v>
      </c>
      <c r="G11" s="249">
        <v>2.52</v>
      </c>
    </row>
    <row r="12" spans="1:7" s="90" customFormat="1" ht="21" customHeight="1">
      <c r="A12" s="105">
        <v>208</v>
      </c>
      <c r="B12" s="111"/>
      <c r="C12" s="107"/>
      <c r="D12" s="113" t="s">
        <v>65</v>
      </c>
      <c r="E12" s="247">
        <f t="shared" si="0"/>
        <v>52.77</v>
      </c>
      <c r="F12" s="245">
        <f>SUM(F13:F14)</f>
        <v>52.77</v>
      </c>
      <c r="G12" s="245">
        <f>SUM(G13:G14)</f>
        <v>0</v>
      </c>
    </row>
    <row r="13" spans="1:7" s="90" customFormat="1" ht="21" customHeight="1">
      <c r="A13" s="105">
        <v>208</v>
      </c>
      <c r="B13" s="111" t="s">
        <v>66</v>
      </c>
      <c r="C13" s="107"/>
      <c r="D13" s="113" t="s">
        <v>67</v>
      </c>
      <c r="E13" s="247">
        <f t="shared" si="0"/>
        <v>35.85</v>
      </c>
      <c r="F13" s="248">
        <v>35.85</v>
      </c>
      <c r="G13" s="249"/>
    </row>
    <row r="14" spans="1:7" s="90" customFormat="1" ht="21" customHeight="1">
      <c r="A14" s="105">
        <v>208</v>
      </c>
      <c r="B14" s="111" t="s">
        <v>69</v>
      </c>
      <c r="C14" s="107"/>
      <c r="D14" s="113" t="s">
        <v>70</v>
      </c>
      <c r="E14" s="247">
        <f t="shared" si="0"/>
        <v>16.92</v>
      </c>
      <c r="F14" s="248">
        <v>16.92</v>
      </c>
      <c r="G14" s="249"/>
    </row>
    <row r="15" spans="1:7" s="90" customFormat="1" ht="21" customHeight="1">
      <c r="A15" s="105">
        <v>210</v>
      </c>
      <c r="B15" s="111"/>
      <c r="C15" s="107"/>
      <c r="D15" s="113" t="s">
        <v>73</v>
      </c>
      <c r="E15" s="247">
        <f t="shared" si="0"/>
        <v>38.88</v>
      </c>
      <c r="F15" s="245">
        <f>SUM(F16:F17)</f>
        <v>36.900000000000006</v>
      </c>
      <c r="G15" s="245">
        <f>SUM(G16:G17)</f>
        <v>1.98</v>
      </c>
    </row>
    <row r="16" spans="1:7" s="90" customFormat="1" ht="21" customHeight="1">
      <c r="A16" s="105">
        <v>210</v>
      </c>
      <c r="B16" s="111" t="s">
        <v>74</v>
      </c>
      <c r="C16" s="114"/>
      <c r="D16" s="113" t="s">
        <v>75</v>
      </c>
      <c r="E16" s="247">
        <f t="shared" si="0"/>
        <v>23.580000000000002</v>
      </c>
      <c r="F16" s="248">
        <v>21.6</v>
      </c>
      <c r="G16" s="250">
        <v>1.98</v>
      </c>
    </row>
    <row r="17" spans="1:7" s="90" customFormat="1" ht="21" customHeight="1">
      <c r="A17" s="105">
        <v>210</v>
      </c>
      <c r="B17" s="111" t="s">
        <v>78</v>
      </c>
      <c r="C17" s="114"/>
      <c r="D17" s="113" t="s">
        <v>79</v>
      </c>
      <c r="E17" s="247">
        <f t="shared" si="0"/>
        <v>15.3</v>
      </c>
      <c r="F17" s="248">
        <v>15.3</v>
      </c>
      <c r="G17" s="250"/>
    </row>
    <row r="18" spans="1:7" s="90" customFormat="1" ht="21" customHeight="1">
      <c r="A18" s="105">
        <v>213</v>
      </c>
      <c r="B18" s="111"/>
      <c r="C18" s="114"/>
      <c r="D18" s="113" t="s">
        <v>82</v>
      </c>
      <c r="E18" s="247">
        <f t="shared" si="0"/>
        <v>89.37</v>
      </c>
      <c r="F18" s="245">
        <f>SUM(F19:F19)</f>
        <v>82.37</v>
      </c>
      <c r="G18" s="245">
        <f>SUM(G19:G19)</f>
        <v>7</v>
      </c>
    </row>
    <row r="19" spans="1:7" s="90" customFormat="1" ht="21" customHeight="1">
      <c r="A19" s="105">
        <v>213</v>
      </c>
      <c r="B19" s="111" t="s">
        <v>74</v>
      </c>
      <c r="C19" s="114"/>
      <c r="D19" s="113" t="s">
        <v>84</v>
      </c>
      <c r="E19" s="247">
        <f t="shared" si="0"/>
        <v>89.37</v>
      </c>
      <c r="F19" s="248">
        <v>82.37</v>
      </c>
      <c r="G19" s="250">
        <v>7</v>
      </c>
    </row>
    <row r="20" spans="1:7" s="90" customFormat="1" ht="21" customHeight="1">
      <c r="A20" s="105">
        <v>221</v>
      </c>
      <c r="B20" s="111"/>
      <c r="C20" s="114"/>
      <c r="D20" s="113" t="s">
        <v>86</v>
      </c>
      <c r="E20" s="247">
        <f t="shared" si="0"/>
        <v>20.47</v>
      </c>
      <c r="F20" s="245">
        <f>F21</f>
        <v>20.47</v>
      </c>
      <c r="G20" s="245">
        <f>G21</f>
        <v>0</v>
      </c>
    </row>
    <row r="21" spans="1:7" s="90" customFormat="1" ht="21" customHeight="1">
      <c r="A21" s="105">
        <v>221</v>
      </c>
      <c r="B21" s="111" t="s">
        <v>71</v>
      </c>
      <c r="C21" s="114"/>
      <c r="D21" s="113" t="s">
        <v>87</v>
      </c>
      <c r="E21" s="247">
        <f t="shared" si="0"/>
        <v>20.47</v>
      </c>
      <c r="F21" s="248">
        <v>20.47</v>
      </c>
      <c r="G21" s="250"/>
    </row>
    <row r="22" spans="5:7" s="90" customFormat="1" ht="12.75" customHeight="1">
      <c r="E22" s="115"/>
      <c r="F22" s="101"/>
      <c r="G22" s="101"/>
    </row>
    <row r="23" spans="5:7" s="90" customFormat="1" ht="12.75" customHeight="1">
      <c r="E23" s="115"/>
      <c r="F23" s="101"/>
      <c r="G23" s="101"/>
    </row>
  </sheetData>
  <sheetProtection sheet="1" selectLockedCells="1"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zoomScale="75" zoomScaleNormal="75" zoomScaleSheetLayoutView="75" workbookViewId="0" topLeftCell="A1">
      <selection activeCell="F10" sqref="F10"/>
    </sheetView>
  </sheetViews>
  <sheetFormatPr defaultColWidth="6.875" defaultRowHeight="12.75" customHeight="1"/>
  <cols>
    <col min="1" max="1" width="8.375" style="1" customWidth="1"/>
    <col min="2" max="3" width="5.25390625" style="1" customWidth="1"/>
    <col min="4" max="4" width="50.375" style="1" customWidth="1"/>
    <col min="5" max="5" width="83.25390625" style="1" customWidth="1"/>
    <col min="6" max="6" width="36.00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96" t="s">
        <v>203</v>
      </c>
      <c r="B1" s="296"/>
      <c r="C1" s="296"/>
    </row>
    <row r="2" spans="1:243" ht="19.5" customHeight="1">
      <c r="A2" s="2"/>
      <c r="B2" s="3"/>
      <c r="C2" s="3"/>
      <c r="D2" s="3"/>
      <c r="E2" s="3"/>
      <c r="F2" s="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273" t="s">
        <v>204</v>
      </c>
      <c r="B3" s="273"/>
      <c r="C3" s="273"/>
      <c r="D3" s="273"/>
      <c r="E3" s="273"/>
      <c r="F3" s="27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5"/>
      <c r="B4" s="5"/>
      <c r="C4" s="5"/>
      <c r="D4" s="5"/>
      <c r="E4" s="5"/>
      <c r="F4" s="7" t="s">
        <v>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72" customFormat="1" ht="19.5" customHeight="1">
      <c r="A5" s="74" t="s">
        <v>42</v>
      </c>
      <c r="B5" s="75"/>
      <c r="C5" s="76"/>
      <c r="D5" s="297" t="s">
        <v>43</v>
      </c>
      <c r="E5" s="298" t="s">
        <v>205</v>
      </c>
      <c r="F5" s="299" t="s">
        <v>45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</row>
    <row r="6" spans="1:243" s="72" customFormat="1" ht="19.5" customHeight="1">
      <c r="A6" s="79" t="s">
        <v>52</v>
      </c>
      <c r="B6" s="80" t="s">
        <v>53</v>
      </c>
      <c r="C6" s="81" t="s">
        <v>54</v>
      </c>
      <c r="D6" s="297"/>
      <c r="E6" s="298"/>
      <c r="F6" s="299"/>
      <c r="G6" s="82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</row>
    <row r="7" spans="1:243" s="72" customFormat="1" ht="29.25" customHeight="1">
      <c r="A7" s="254"/>
      <c r="B7" s="255"/>
      <c r="C7" s="256"/>
      <c r="D7" s="83">
        <v>919160</v>
      </c>
      <c r="E7" s="77" t="s">
        <v>56</v>
      </c>
      <c r="F7" s="264">
        <f>F8+F21</f>
        <v>121.03999999999999</v>
      </c>
      <c r="G7" s="82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</row>
    <row r="8" spans="1:243" s="73" customFormat="1" ht="28.5" customHeight="1">
      <c r="A8" s="257" t="s">
        <v>257</v>
      </c>
      <c r="B8" s="85"/>
      <c r="C8" s="85"/>
      <c r="D8" s="86" t="s">
        <v>57</v>
      </c>
      <c r="E8" s="84" t="s">
        <v>57</v>
      </c>
      <c r="F8" s="265">
        <f>F9</f>
        <v>60.04</v>
      </c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</row>
    <row r="9" spans="1:6" s="73" customFormat="1" ht="28.5" customHeight="1">
      <c r="A9" s="257" t="s">
        <v>257</v>
      </c>
      <c r="B9" s="85" t="s">
        <v>246</v>
      </c>
      <c r="C9" s="85"/>
      <c r="D9" s="259" t="s">
        <v>59</v>
      </c>
      <c r="E9" s="84" t="s">
        <v>59</v>
      </c>
      <c r="F9" s="265">
        <f>SUM(F10:F20)</f>
        <v>60.04</v>
      </c>
    </row>
    <row r="10" spans="1:6" s="73" customFormat="1" ht="28.5" customHeight="1">
      <c r="A10" s="257" t="s">
        <v>257</v>
      </c>
      <c r="B10" s="85" t="s">
        <v>246</v>
      </c>
      <c r="C10" s="85" t="s">
        <v>255</v>
      </c>
      <c r="D10" s="253" t="s">
        <v>253</v>
      </c>
      <c r="E10" s="84" t="s">
        <v>259</v>
      </c>
      <c r="F10" s="263">
        <v>3</v>
      </c>
    </row>
    <row r="11" spans="1:6" s="73" customFormat="1" ht="28.5" customHeight="1">
      <c r="A11" s="257" t="s">
        <v>257</v>
      </c>
      <c r="B11" s="85" t="s">
        <v>58</v>
      </c>
      <c r="C11" s="85" t="s">
        <v>255</v>
      </c>
      <c r="D11" s="253" t="s">
        <v>253</v>
      </c>
      <c r="E11" s="84" t="s">
        <v>260</v>
      </c>
      <c r="F11" s="263">
        <v>3</v>
      </c>
    </row>
    <row r="12" spans="1:6" s="73" customFormat="1" ht="28.5" customHeight="1">
      <c r="A12" s="257" t="s">
        <v>257</v>
      </c>
      <c r="B12" s="85" t="s">
        <v>58</v>
      </c>
      <c r="C12" s="85" t="s">
        <v>255</v>
      </c>
      <c r="D12" s="253" t="s">
        <v>253</v>
      </c>
      <c r="E12" s="84" t="s">
        <v>261</v>
      </c>
      <c r="F12" s="263">
        <v>5</v>
      </c>
    </row>
    <row r="13" spans="1:6" s="73" customFormat="1" ht="28.5" customHeight="1">
      <c r="A13" s="257" t="s">
        <v>257</v>
      </c>
      <c r="B13" s="85" t="s">
        <v>58</v>
      </c>
      <c r="C13" s="85" t="s">
        <v>255</v>
      </c>
      <c r="D13" s="253" t="s">
        <v>253</v>
      </c>
      <c r="E13" s="84" t="s">
        <v>262</v>
      </c>
      <c r="F13" s="263">
        <v>5</v>
      </c>
    </row>
    <row r="14" spans="1:6" s="73" customFormat="1" ht="28.5" customHeight="1">
      <c r="A14" s="257" t="s">
        <v>257</v>
      </c>
      <c r="B14" s="85" t="s">
        <v>58</v>
      </c>
      <c r="C14" s="85" t="s">
        <v>255</v>
      </c>
      <c r="D14" s="253" t="s">
        <v>253</v>
      </c>
      <c r="E14" s="84" t="s">
        <v>263</v>
      </c>
      <c r="F14" s="263">
        <v>2.94</v>
      </c>
    </row>
    <row r="15" spans="1:6" s="73" customFormat="1" ht="28.5" customHeight="1">
      <c r="A15" s="257" t="s">
        <v>257</v>
      </c>
      <c r="B15" s="85" t="s">
        <v>58</v>
      </c>
      <c r="C15" s="85" t="s">
        <v>255</v>
      </c>
      <c r="D15" s="253" t="s">
        <v>253</v>
      </c>
      <c r="E15" s="84" t="s">
        <v>264</v>
      </c>
      <c r="F15" s="263">
        <v>2</v>
      </c>
    </row>
    <row r="16" spans="1:6" s="73" customFormat="1" ht="28.5" customHeight="1">
      <c r="A16" s="257" t="s">
        <v>257</v>
      </c>
      <c r="B16" s="85" t="s">
        <v>58</v>
      </c>
      <c r="C16" s="85" t="s">
        <v>255</v>
      </c>
      <c r="D16" s="253" t="s">
        <v>253</v>
      </c>
      <c r="E16" s="84" t="s">
        <v>265</v>
      </c>
      <c r="F16" s="263">
        <v>18</v>
      </c>
    </row>
    <row r="17" spans="1:6" s="73" customFormat="1" ht="28.5" customHeight="1">
      <c r="A17" s="257" t="s">
        <v>257</v>
      </c>
      <c r="B17" s="85" t="s">
        <v>58</v>
      </c>
      <c r="C17" s="85" t="s">
        <v>255</v>
      </c>
      <c r="D17" s="253" t="s">
        <v>253</v>
      </c>
      <c r="E17" s="73" t="s">
        <v>269</v>
      </c>
      <c r="F17" s="263">
        <v>3</v>
      </c>
    </row>
    <row r="18" spans="1:6" s="73" customFormat="1" ht="28.5" customHeight="1">
      <c r="A18" s="257" t="s">
        <v>257</v>
      </c>
      <c r="B18" s="85" t="s">
        <v>58</v>
      </c>
      <c r="C18" s="85" t="s">
        <v>255</v>
      </c>
      <c r="D18" s="253" t="s">
        <v>253</v>
      </c>
      <c r="E18" s="84" t="s">
        <v>266</v>
      </c>
      <c r="F18" s="263">
        <v>4</v>
      </c>
    </row>
    <row r="19" spans="1:6" s="73" customFormat="1" ht="28.5" customHeight="1">
      <c r="A19" s="257" t="s">
        <v>257</v>
      </c>
      <c r="B19" s="85" t="s">
        <v>58</v>
      </c>
      <c r="C19" s="85" t="s">
        <v>255</v>
      </c>
      <c r="D19" s="253" t="s">
        <v>253</v>
      </c>
      <c r="E19" s="84" t="s">
        <v>267</v>
      </c>
      <c r="F19" s="263">
        <v>10</v>
      </c>
    </row>
    <row r="20" spans="1:6" s="73" customFormat="1" ht="28.5" customHeight="1">
      <c r="A20" s="257" t="s">
        <v>257</v>
      </c>
      <c r="B20" s="85" t="s">
        <v>58</v>
      </c>
      <c r="C20" s="85" t="s">
        <v>255</v>
      </c>
      <c r="D20" s="253" t="s">
        <v>253</v>
      </c>
      <c r="E20" s="84" t="s">
        <v>268</v>
      </c>
      <c r="F20" s="263">
        <v>4.1</v>
      </c>
    </row>
    <row r="21" spans="1:6" s="73" customFormat="1" ht="28.5" customHeight="1">
      <c r="A21" s="257" t="s">
        <v>258</v>
      </c>
      <c r="B21" s="258"/>
      <c r="C21" s="258"/>
      <c r="D21" s="89" t="s">
        <v>82</v>
      </c>
      <c r="E21" s="84" t="s">
        <v>82</v>
      </c>
      <c r="F21" s="265">
        <v>61</v>
      </c>
    </row>
    <row r="22" spans="1:6" s="73" customFormat="1" ht="28.5" customHeight="1">
      <c r="A22" s="257" t="s">
        <v>258</v>
      </c>
      <c r="B22" s="258" t="s">
        <v>254</v>
      </c>
      <c r="C22" s="258"/>
      <c r="D22" s="89" t="s">
        <v>84</v>
      </c>
      <c r="E22" s="84" t="s">
        <v>84</v>
      </c>
      <c r="F22" s="265">
        <f>SUM(F23:F24)</f>
        <v>61</v>
      </c>
    </row>
    <row r="23" spans="1:6" s="73" customFormat="1" ht="28.5" customHeight="1">
      <c r="A23" s="257" t="s">
        <v>258</v>
      </c>
      <c r="B23" s="258" t="s">
        <v>254</v>
      </c>
      <c r="C23" s="258" t="s">
        <v>256</v>
      </c>
      <c r="D23" s="89" t="s">
        <v>85</v>
      </c>
      <c r="E23" s="84" t="s">
        <v>252</v>
      </c>
      <c r="F23" s="263">
        <v>21</v>
      </c>
    </row>
    <row r="24" spans="1:6" s="73" customFormat="1" ht="28.5" customHeight="1">
      <c r="A24" s="257" t="s">
        <v>258</v>
      </c>
      <c r="B24" s="258" t="s">
        <v>254</v>
      </c>
      <c r="C24" s="258" t="s">
        <v>256</v>
      </c>
      <c r="D24" s="89" t="s">
        <v>85</v>
      </c>
      <c r="E24" s="84" t="s">
        <v>251</v>
      </c>
      <c r="F24" s="263">
        <v>40</v>
      </c>
    </row>
    <row r="25" s="73" customFormat="1" ht="28.5" customHeight="1"/>
  </sheetData>
  <sheetProtection sheet="1" selectLockedCells="1"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H8" sqref="H8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9" t="s">
        <v>206</v>
      </c>
    </row>
    <row r="2" spans="1:9" ht="19.5" customHeight="1">
      <c r="A2" s="33"/>
      <c r="B2" s="33"/>
      <c r="C2" s="33"/>
      <c r="D2" s="33"/>
      <c r="E2" s="34"/>
      <c r="F2" s="33"/>
      <c r="G2" s="33"/>
      <c r="H2" s="35"/>
      <c r="I2" s="52"/>
    </row>
    <row r="3" spans="1:9" ht="25.5" customHeight="1">
      <c r="A3" s="273" t="s">
        <v>207</v>
      </c>
      <c r="B3" s="273"/>
      <c r="C3" s="273"/>
      <c r="D3" s="273"/>
      <c r="E3" s="273"/>
      <c r="F3" s="273"/>
      <c r="G3" s="273"/>
      <c r="H3" s="273"/>
      <c r="I3" s="52"/>
    </row>
    <row r="4" spans="1:9" ht="19.5" customHeight="1">
      <c r="A4" s="6"/>
      <c r="B4" s="36"/>
      <c r="C4" s="36"/>
      <c r="D4" s="36"/>
      <c r="E4" s="36"/>
      <c r="F4" s="36"/>
      <c r="G4" s="36"/>
      <c r="H4" s="7" t="s">
        <v>2</v>
      </c>
      <c r="I4" s="52"/>
    </row>
    <row r="5" spans="1:9" ht="19.5" customHeight="1">
      <c r="A5" s="281" t="s">
        <v>208</v>
      </c>
      <c r="B5" s="281" t="s">
        <v>209</v>
      </c>
      <c r="C5" s="283" t="s">
        <v>210</v>
      </c>
      <c r="D5" s="283"/>
      <c r="E5" s="283"/>
      <c r="F5" s="283"/>
      <c r="G5" s="283"/>
      <c r="H5" s="283"/>
      <c r="I5" s="52"/>
    </row>
    <row r="6" spans="1:9" ht="19.5" customHeight="1">
      <c r="A6" s="281"/>
      <c r="B6" s="281"/>
      <c r="C6" s="300" t="s">
        <v>32</v>
      </c>
      <c r="D6" s="302" t="s">
        <v>211</v>
      </c>
      <c r="E6" s="37" t="s">
        <v>212</v>
      </c>
      <c r="F6" s="38"/>
      <c r="G6" s="38"/>
      <c r="H6" s="303" t="s">
        <v>144</v>
      </c>
      <c r="I6" s="52"/>
    </row>
    <row r="7" spans="1:9" ht="33.75" customHeight="1">
      <c r="A7" s="282"/>
      <c r="B7" s="282"/>
      <c r="C7" s="301"/>
      <c r="D7" s="275"/>
      <c r="E7" s="39" t="s">
        <v>47</v>
      </c>
      <c r="F7" s="40" t="s">
        <v>213</v>
      </c>
      <c r="G7" s="41" t="s">
        <v>214</v>
      </c>
      <c r="H7" s="304"/>
      <c r="I7" s="52"/>
    </row>
    <row r="8" spans="1:9" ht="19.5" customHeight="1">
      <c r="A8" s="18" t="s">
        <v>235</v>
      </c>
      <c r="B8" s="42" t="s">
        <v>56</v>
      </c>
      <c r="C8" s="20">
        <v>6</v>
      </c>
      <c r="D8" s="70"/>
      <c r="E8" s="70"/>
      <c r="F8" s="70"/>
      <c r="G8" s="19"/>
      <c r="H8" s="71">
        <v>6</v>
      </c>
      <c r="I8" s="53"/>
    </row>
    <row r="9" spans="1:9" ht="19.5" customHeight="1">
      <c r="A9" s="43"/>
      <c r="B9" s="43"/>
      <c r="C9" s="43"/>
      <c r="D9" s="43"/>
      <c r="E9" s="44"/>
      <c r="F9" s="46"/>
      <c r="G9" s="46"/>
      <c r="H9" s="45"/>
      <c r="I9" s="50"/>
    </row>
    <row r="10" spans="1:9" ht="19.5" customHeight="1">
      <c r="A10" s="43"/>
      <c r="B10" s="43"/>
      <c r="C10" s="43"/>
      <c r="D10" s="43"/>
      <c r="E10" s="47"/>
      <c r="F10" s="43"/>
      <c r="G10" s="43"/>
      <c r="H10" s="45"/>
      <c r="I10" s="50"/>
    </row>
    <row r="11" spans="1:9" ht="19.5" customHeight="1">
      <c r="A11" s="43"/>
      <c r="B11" s="43"/>
      <c r="C11" s="43"/>
      <c r="D11" s="43"/>
      <c r="E11" s="47"/>
      <c r="F11" s="43"/>
      <c r="G11" s="43"/>
      <c r="H11" s="45"/>
      <c r="I11" s="50"/>
    </row>
    <row r="12" spans="1:9" ht="19.5" customHeight="1">
      <c r="A12" s="43"/>
      <c r="B12" s="43"/>
      <c r="C12" s="43"/>
      <c r="D12" s="43"/>
      <c r="E12" s="44"/>
      <c r="F12" s="43"/>
      <c r="G12" s="43"/>
      <c r="H12" s="45"/>
      <c r="I12" s="50"/>
    </row>
    <row r="13" spans="1:9" ht="19.5" customHeight="1">
      <c r="A13" s="43"/>
      <c r="B13" s="43"/>
      <c r="C13" s="43"/>
      <c r="D13" s="43"/>
      <c r="E13" s="44"/>
      <c r="F13" s="43"/>
      <c r="G13" s="43"/>
      <c r="H13" s="45"/>
      <c r="I13" s="50"/>
    </row>
    <row r="14" spans="1:9" ht="19.5" customHeight="1">
      <c r="A14" s="43"/>
      <c r="B14" s="43"/>
      <c r="C14" s="43"/>
      <c r="D14" s="43"/>
      <c r="E14" s="47"/>
      <c r="F14" s="43"/>
      <c r="G14" s="43"/>
      <c r="H14" s="45"/>
      <c r="I14" s="50"/>
    </row>
    <row r="15" spans="1:9" ht="19.5" customHeight="1">
      <c r="A15" s="43"/>
      <c r="B15" s="43"/>
      <c r="C15" s="43"/>
      <c r="D15" s="43"/>
      <c r="E15" s="47"/>
      <c r="F15" s="43"/>
      <c r="G15" s="43"/>
      <c r="H15" s="45"/>
      <c r="I15" s="50"/>
    </row>
    <row r="16" spans="1:9" ht="19.5" customHeight="1">
      <c r="A16" s="43"/>
      <c r="B16" s="43"/>
      <c r="C16" s="43"/>
      <c r="D16" s="43"/>
      <c r="E16" s="44"/>
      <c r="F16" s="43"/>
      <c r="G16" s="43"/>
      <c r="H16" s="45"/>
      <c r="I16" s="50"/>
    </row>
    <row r="17" spans="1:9" ht="19.5" customHeight="1">
      <c r="A17" s="43"/>
      <c r="B17" s="43"/>
      <c r="C17" s="43"/>
      <c r="D17" s="43"/>
      <c r="E17" s="44"/>
      <c r="F17" s="43"/>
      <c r="G17" s="43"/>
      <c r="H17" s="45"/>
      <c r="I17" s="50"/>
    </row>
    <row r="18" spans="1:9" ht="19.5" customHeight="1">
      <c r="A18" s="43"/>
      <c r="B18" s="43"/>
      <c r="C18" s="43"/>
      <c r="D18" s="43"/>
      <c r="E18" s="48"/>
      <c r="F18" s="43"/>
      <c r="G18" s="43"/>
      <c r="H18" s="45"/>
      <c r="I18" s="50"/>
    </row>
    <row r="19" spans="1:9" ht="19.5" customHeight="1">
      <c r="A19" s="43"/>
      <c r="B19" s="43"/>
      <c r="C19" s="43"/>
      <c r="D19" s="43"/>
      <c r="E19" s="47"/>
      <c r="F19" s="43"/>
      <c r="G19" s="43"/>
      <c r="H19" s="45"/>
      <c r="I19" s="50"/>
    </row>
    <row r="20" spans="1:9" ht="19.5" customHeight="1">
      <c r="A20" s="47"/>
      <c r="B20" s="47"/>
      <c r="C20" s="47"/>
      <c r="D20" s="47"/>
      <c r="E20" s="47"/>
      <c r="F20" s="43"/>
      <c r="G20" s="43"/>
      <c r="H20" s="45"/>
      <c r="I20" s="50"/>
    </row>
    <row r="21" spans="1:9" ht="19.5" customHeight="1">
      <c r="A21" s="45"/>
      <c r="B21" s="45"/>
      <c r="C21" s="45"/>
      <c r="D21" s="45"/>
      <c r="E21" s="49"/>
      <c r="F21" s="45"/>
      <c r="G21" s="45"/>
      <c r="H21" s="45"/>
      <c r="I21" s="50"/>
    </row>
    <row r="22" spans="1:9" ht="19.5" customHeight="1">
      <c r="A22" s="45"/>
      <c r="B22" s="45"/>
      <c r="C22" s="45"/>
      <c r="D22" s="45"/>
      <c r="E22" s="49"/>
      <c r="F22" s="45"/>
      <c r="G22" s="45"/>
      <c r="H22" s="45"/>
      <c r="I22" s="50"/>
    </row>
    <row r="23" spans="1:9" ht="19.5" customHeight="1">
      <c r="A23" s="45"/>
      <c r="B23" s="45"/>
      <c r="C23" s="45"/>
      <c r="D23" s="45"/>
      <c r="E23" s="49"/>
      <c r="F23" s="45"/>
      <c r="G23" s="45"/>
      <c r="H23" s="45"/>
      <c r="I23" s="50"/>
    </row>
    <row r="24" spans="1:9" ht="19.5" customHeight="1">
      <c r="A24" s="45"/>
      <c r="B24" s="45"/>
      <c r="C24" s="45"/>
      <c r="D24" s="45"/>
      <c r="E24" s="49"/>
      <c r="F24" s="45"/>
      <c r="G24" s="45"/>
      <c r="H24" s="45"/>
      <c r="I24" s="50"/>
    </row>
    <row r="25" spans="1:9" ht="19.5" customHeight="1">
      <c r="A25" s="45"/>
      <c r="B25" s="45"/>
      <c r="C25" s="45"/>
      <c r="D25" s="45"/>
      <c r="E25" s="49"/>
      <c r="F25" s="45"/>
      <c r="G25" s="45"/>
      <c r="H25" s="45"/>
      <c r="I25" s="50"/>
    </row>
    <row r="26" spans="1:9" ht="19.5" customHeight="1">
      <c r="A26" s="45"/>
      <c r="B26" s="45"/>
      <c r="C26" s="45"/>
      <c r="D26" s="45"/>
      <c r="E26" s="49"/>
      <c r="F26" s="45"/>
      <c r="G26" s="45"/>
      <c r="H26" s="45"/>
      <c r="I26" s="50"/>
    </row>
    <row r="27" spans="1:9" ht="19.5" customHeight="1">
      <c r="A27" s="45"/>
      <c r="B27" s="45"/>
      <c r="C27" s="45"/>
      <c r="D27" s="45"/>
      <c r="E27" s="49"/>
      <c r="F27" s="45"/>
      <c r="G27" s="45"/>
      <c r="H27" s="45"/>
      <c r="I27" s="50"/>
    </row>
    <row r="28" spans="1:9" ht="19.5" customHeight="1">
      <c r="A28" s="45"/>
      <c r="B28" s="45"/>
      <c r="C28" s="45"/>
      <c r="D28" s="45"/>
      <c r="E28" s="49"/>
      <c r="F28" s="45"/>
      <c r="G28" s="45"/>
      <c r="H28" s="45"/>
      <c r="I28" s="50"/>
    </row>
    <row r="29" spans="1:9" ht="19.5" customHeight="1">
      <c r="A29" s="45"/>
      <c r="B29" s="45"/>
      <c r="C29" s="45"/>
      <c r="D29" s="45"/>
      <c r="E29" s="49"/>
      <c r="F29" s="45"/>
      <c r="G29" s="45"/>
      <c r="H29" s="45"/>
      <c r="I29" s="50"/>
    </row>
    <row r="30" spans="1:9" ht="19.5" customHeight="1">
      <c r="A30" s="45"/>
      <c r="B30" s="45"/>
      <c r="C30" s="45"/>
      <c r="D30" s="45"/>
      <c r="E30" s="49"/>
      <c r="F30" s="45"/>
      <c r="G30" s="45"/>
      <c r="H30" s="45"/>
      <c r="I30" s="5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2018-04-07T02:23:46Z</cp:lastPrinted>
  <dcterms:created xsi:type="dcterms:W3CDTF">1996-12-17T01:32:42Z</dcterms:created>
  <dcterms:modified xsi:type="dcterms:W3CDTF">2018-05-22T03:03:27Z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